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Biblioteca\DESARROLLO DE COLECCIONES\Alertas\Alertas Revistas\Aler-2018\"/>
    </mc:Choice>
  </mc:AlternateContent>
  <bookViews>
    <workbookView xWindow="0" yWindow="0" windowWidth="15360" windowHeight="7020" tabRatio="900"/>
  </bookViews>
  <sheets>
    <sheet name="Fil" sheetId="2" r:id="rId1"/>
    <sheet name="Psi" sheetId="12" r:id="rId2"/>
    <sheet name="Rel-Teo" sheetId="3" r:id="rId3"/>
    <sheet name="Comun" sheetId="4" r:id="rId4"/>
    <sheet name="CCSS" sheetId="13" r:id="rId5"/>
    <sheet name="Act" sheetId="5" r:id="rId6"/>
    <sheet name="CiePol" sheetId="6" r:id="rId7"/>
    <sheet name="Der" sheetId="7" r:id="rId8"/>
    <sheet name="Edu" sheetId="8" r:id="rId9"/>
    <sheet name="Lit" sheetId="9" r:id="rId10"/>
    <sheet name="Ins" sheetId="11" r:id="rId11"/>
  </sheets>
  <calcPr calcId="162913"/>
</workbook>
</file>

<file path=xl/calcChain.xml><?xml version="1.0" encoding="utf-8"?>
<calcChain xmlns="http://schemas.openxmlformats.org/spreadsheetml/2006/main">
  <c r="E25" i="4" l="1"/>
  <c r="E26" i="13" l="1"/>
  <c r="E25" i="13"/>
  <c r="E40" i="2" l="1"/>
  <c r="E41" i="2"/>
  <c r="E42" i="2"/>
  <c r="E43" i="2"/>
  <c r="E29" i="2" l="1"/>
  <c r="E28" i="2"/>
  <c r="E27" i="6" l="1"/>
  <c r="E15" i="4"/>
  <c r="E66" i="3"/>
  <c r="E65" i="3"/>
  <c r="E38" i="3"/>
  <c r="E27" i="3"/>
  <c r="E16" i="3"/>
  <c r="E16" i="2"/>
</calcChain>
</file>

<file path=xl/sharedStrings.xml><?xml version="1.0" encoding="utf-8"?>
<sst xmlns="http://schemas.openxmlformats.org/spreadsheetml/2006/main" count="321" uniqueCount="138">
  <si>
    <t>UNIVERSIDAD ANTONIO RUIZ DE MONTOYA</t>
  </si>
  <si>
    <t>BIBLIOTECA P. FELIPE MACGREGOR, SJ</t>
  </si>
  <si>
    <t>ALERTA DE REVISTAS</t>
  </si>
  <si>
    <t>ÁREA: Religión y Teología</t>
  </si>
  <si>
    <t>ÁREA: FILOSOFÍA</t>
  </si>
  <si>
    <t>Titulo:</t>
  </si>
  <si>
    <t>Pensamiento : Revista de Investigación e Información Filosófica</t>
  </si>
  <si>
    <t>Anda</t>
  </si>
  <si>
    <t>Concilium</t>
  </si>
  <si>
    <t>Editor:</t>
  </si>
  <si>
    <t>Verbo Divino</t>
  </si>
  <si>
    <t>ANDA Perú</t>
  </si>
  <si>
    <t>Universidad Pontificia Comillas - ICAI - ICADE</t>
  </si>
  <si>
    <t>Palabras claves:</t>
  </si>
  <si>
    <t>Palabras clave:</t>
  </si>
  <si>
    <t>FILOSOFÍA / HERMENÉUTICA</t>
  </si>
  <si>
    <t>N° / Vol. /Año</t>
  </si>
  <si>
    <t>v.24 n°178 Jul.-Ago. 2018</t>
  </si>
  <si>
    <t>Indice</t>
  </si>
  <si>
    <t>Índice</t>
  </si>
  <si>
    <t>Cuadernos Cristianisme i Justícia</t>
  </si>
  <si>
    <t>Caretas</t>
  </si>
  <si>
    <t>Cristianisme i Justicia</t>
  </si>
  <si>
    <t>n°2557 Sep. 2018</t>
  </si>
  <si>
    <t>CESI-JESPRE</t>
  </si>
  <si>
    <t>n°2558 Sep. 2018</t>
  </si>
  <si>
    <t>n°2559 Oct. 2018</t>
  </si>
  <si>
    <t>Casa de las Américas</t>
  </si>
  <si>
    <t>Ministerio de Cultura</t>
  </si>
  <si>
    <t>v.59 nº291 abr.-jun. 2018</t>
  </si>
  <si>
    <t>Grupo Comunicar</t>
  </si>
  <si>
    <t>vol. 25 , n°53</t>
  </si>
  <si>
    <t>n°377 Sep. 2018</t>
  </si>
  <si>
    <t>Universidad Femenina del Sagrado Corazón</t>
  </si>
  <si>
    <t>v.22 nº2 Jul.-Dic. 2017</t>
  </si>
  <si>
    <t>ECA Estudios Centroamericanos</t>
  </si>
  <si>
    <t>Universidad Centroamerícana José Simeón Cañas</t>
  </si>
  <si>
    <t>v.73 nº753 Abr.-Jun. 2018</t>
  </si>
  <si>
    <t>Gaceta Jurídica</t>
  </si>
  <si>
    <t>Gaceta Constitucional</t>
  </si>
  <si>
    <t>n°129 Set. 2018</t>
  </si>
  <si>
    <t>Gaceta Penal &amp; Procesal Penal</t>
  </si>
  <si>
    <t>n°110 Ago. 2018</t>
  </si>
  <si>
    <t>Hildebrandt en sus trece</t>
  </si>
  <si>
    <t>Pluton Editores</t>
  </si>
  <si>
    <t>v.9 n°411 set. 2018</t>
  </si>
  <si>
    <t>v.9 n°412 set. 2018</t>
  </si>
  <si>
    <t>v.9 n°413 set. 2018</t>
  </si>
  <si>
    <t>v.9 n°414 set. 2018</t>
  </si>
  <si>
    <t>v.9 n°415 Oct. 2018</t>
  </si>
  <si>
    <t>v.9 n°416 Oct. 2018</t>
  </si>
  <si>
    <t>v.9 n°417 Oct. 2018</t>
  </si>
  <si>
    <t>Intercambio</t>
  </si>
  <si>
    <t>Apostolado Social de la Compañía de Jesús en el Perú</t>
  </si>
  <si>
    <t>n°43 2018</t>
  </si>
  <si>
    <t>Kennedy Institute of Ethics Journal</t>
  </si>
  <si>
    <t>Johns Hopkins University Press</t>
  </si>
  <si>
    <t>v.28 n°1 Mar. 2018</t>
  </si>
  <si>
    <t>v.28 n°2 Jun. 2018</t>
  </si>
  <si>
    <t>Mensaje</t>
  </si>
  <si>
    <t>Juan Rauld, editor</t>
  </si>
  <si>
    <t>nº67 nº667 Mar.-Abr. 2018</t>
  </si>
  <si>
    <t>nº67 nº668 May. 2018</t>
  </si>
  <si>
    <t>RENIEC</t>
  </si>
  <si>
    <t>v.4 n°1 2017</t>
  </si>
  <si>
    <t>v.74 n°281 May.-Ago. 2018</t>
  </si>
  <si>
    <t>Universidad de Lima</t>
  </si>
  <si>
    <t>n°21(1), Ene-Jun. 2018</t>
  </si>
  <si>
    <t>índice</t>
  </si>
  <si>
    <t>n°1435 Sep-Oct. 2018</t>
  </si>
  <si>
    <t>Reporte Electoral</t>
  </si>
  <si>
    <t>Oficina Nacional de Procesos Electorales - ONPE</t>
  </si>
  <si>
    <t>v.15 n°107 Ago. 2018</t>
  </si>
  <si>
    <t>Revista de Teología</t>
  </si>
  <si>
    <t>Universidad Católica Santa María</t>
  </si>
  <si>
    <t>v.5 nº13 Dic. 2002</t>
  </si>
  <si>
    <t>ÁREA: COMUNICACIÓN</t>
  </si>
  <si>
    <t>v.6 nº14 Jul. 2003</t>
  </si>
  <si>
    <t>v.6 nº15 Dic. 2003</t>
  </si>
  <si>
    <t>v.8 nº18 Ene. 2005</t>
  </si>
  <si>
    <t>v.8 nº19 Ago. 2005</t>
  </si>
  <si>
    <t>PUBLICIDAD / CIENCIAS ADMINISTRATIVAS</t>
  </si>
  <si>
    <t>v.8 nº20 Dic. 2005</t>
  </si>
  <si>
    <t>The Hastings Center Report</t>
  </si>
  <si>
    <t>Hastings Center</t>
  </si>
  <si>
    <t>v.47 n°6 Nov.-Dec. 2017</t>
  </si>
  <si>
    <t>v.48 n°1 Jan.-Feb. 2018</t>
  </si>
  <si>
    <t>v.48 n°2 Mar.-Apr. 2018</t>
  </si>
  <si>
    <t>v.48 n°3 May.-Jun. 2018</t>
  </si>
  <si>
    <t>Theologie und Philosophie</t>
  </si>
  <si>
    <t>Hochschule Sankt Georgen</t>
  </si>
  <si>
    <t>v.93 nº1 2018</t>
  </si>
  <si>
    <t>v.93 nº2 2018</t>
  </si>
  <si>
    <t>ÁREA: ACTUALIDAD</t>
  </si>
  <si>
    <t>NOTICIAS / PERIODISMO</t>
  </si>
  <si>
    <t>PERIODISMO POLÍTICO</t>
  </si>
  <si>
    <t>ÁREA: DERECHO</t>
  </si>
  <si>
    <t>Universidad Marcelino Champagnat . Facultad de Educación y Psicología</t>
  </si>
  <si>
    <t>Palabras Clave:</t>
  </si>
  <si>
    <t>EDUCACIÓN / PSICOLOGIA</t>
  </si>
  <si>
    <t>n°10 Ago. 2017</t>
  </si>
  <si>
    <t>ÁREA: LITERATURA</t>
  </si>
  <si>
    <t>ÁREA: INSTITUCIONAL</t>
  </si>
  <si>
    <t>Comunicar: Revista Científica de Comunicación y Educación</t>
  </si>
  <si>
    <t>Consensus: Revista Institucional</t>
  </si>
  <si>
    <t>Nombres: Revista Académica del RENIEC</t>
  </si>
  <si>
    <t>ÁREA: Psicología</t>
  </si>
  <si>
    <t>Nros. 9-10 (Setiembre - Octubre 2018)</t>
  </si>
  <si>
    <t>CIENCIAS SOCIALES / REALIDAD NACIONAL</t>
  </si>
  <si>
    <t>FILOSOFÍA / ÉTICA</t>
  </si>
  <si>
    <t>FILOSOFÍA / BIOÉTICA</t>
  </si>
  <si>
    <t>TEOLOGÍA PASTORAL</t>
  </si>
  <si>
    <t>TEOLOGÍA SOCIAL</t>
  </si>
  <si>
    <t>IGLESIA CATÓLICA / SOCIOLOGÍA</t>
  </si>
  <si>
    <t>v.7 nº16 May. 2004</t>
  </si>
  <si>
    <t>TEOLOGÍA / FILOSFÍA</t>
  </si>
  <si>
    <t>n°2555 Set. 2018</t>
  </si>
  <si>
    <t>n°2556 Set. 2018</t>
  </si>
  <si>
    <t>n°2560 Oct. 2018</t>
  </si>
  <si>
    <t>n°2561 Oct. 2018</t>
  </si>
  <si>
    <t>n°2562 Oct. 2018</t>
  </si>
  <si>
    <t>v.9 n°418 Oct. 2018</t>
  </si>
  <si>
    <t>DERECHO REGISTRAL</t>
  </si>
  <si>
    <t>SISTEMAS ELECTORALES</t>
  </si>
  <si>
    <t>DERECHO CONSTITUCIONAL</t>
  </si>
  <si>
    <t>DERECHO PENAL</t>
  </si>
  <si>
    <t>CONOCIMIENTO / CULTURA / ARTE</t>
  </si>
  <si>
    <t>TEOLOGÍA SOCIAL / PASTORAL SOCIAL</t>
  </si>
  <si>
    <t xml:space="preserve">Persona : Revista de la Facultad Psicología </t>
  </si>
  <si>
    <t>LITERATURA / ARTE</t>
  </si>
  <si>
    <t>PSICOLOGÍA</t>
  </si>
  <si>
    <t>MEDIOS DE COMUNICACIÓN / SOCIOLOGÍA / COMUNICACIÓN</t>
  </si>
  <si>
    <t>Razón y Fe: Revista Hispanoamericana de Cultura</t>
  </si>
  <si>
    <t>n°210 Sep. 2018</t>
  </si>
  <si>
    <t>ÁREA: CIENCIAS SOCIALES</t>
  </si>
  <si>
    <t>ÁREA: CIENCIA POLÍTICA</t>
  </si>
  <si>
    <t>Revista Educa UMCH</t>
  </si>
  <si>
    <t>ÁREA: EDUCACIÓN /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</si>
</sst>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Arial"/>
    </font>
    <font>
      <sz val="11"/>
      <color rgb="FF006600"/>
      <name val="Cambria"/>
      <family val="1"/>
    </font>
    <font>
      <b/>
      <sz val="16"/>
      <color rgb="FF006600"/>
      <name val="Cambria"/>
      <family val="1"/>
    </font>
    <font>
      <b/>
      <sz val="11"/>
      <color rgb="FF006600"/>
      <name val="Cambria"/>
      <family val="1"/>
    </font>
    <font>
      <u/>
      <sz val="11"/>
      <color rgb="FF0563C1"/>
      <name val="Arial"/>
      <family val="2"/>
    </font>
    <font>
      <u/>
      <sz val="11"/>
      <color rgb="FF0563C1"/>
      <name val="Arial"/>
      <family val="2"/>
    </font>
    <font>
      <u/>
      <sz val="11"/>
      <color rgb="FF006600"/>
      <name val="Cambria"/>
      <family val="1"/>
    </font>
    <font>
      <sz val="11"/>
      <color rgb="FF0563C1"/>
      <name val="Arial"/>
      <family val="2"/>
    </font>
    <font>
      <u/>
      <sz val="11"/>
      <color rgb="FF0563C1"/>
      <name val="Arial"/>
      <family val="2"/>
    </font>
    <font>
      <sz val="8"/>
      <color rgb="FF0563C1"/>
      <name val="Arial"/>
      <family val="2"/>
    </font>
    <font>
      <b/>
      <sz val="11"/>
      <color rgb="FF000000"/>
      <name val="Cambria"/>
      <family val="1"/>
    </font>
    <font>
      <sz val="11"/>
      <color rgb="FF006600"/>
      <name val="Arial"/>
      <family val="2"/>
    </font>
    <font>
      <u/>
      <sz val="11"/>
      <color theme="10"/>
      <name val="Arial"/>
    </font>
    <font>
      <u/>
      <sz val="11"/>
      <color theme="10"/>
      <name val="Cambria"/>
      <family val="1"/>
    </font>
    <font>
      <u/>
      <sz val="11"/>
      <color rgb="FF0563C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5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4" fillId="0" borderId="0" xfId="0" applyFont="1"/>
    <xf numFmtId="0" fontId="1" fillId="0" borderId="6" xfId="0" applyFont="1" applyBorder="1"/>
    <xf numFmtId="0" fontId="5" fillId="0" borderId="0" xfId="0" applyFont="1" applyAlignment="1"/>
    <xf numFmtId="0" fontId="1" fillId="0" borderId="7" xfId="0" applyFont="1" applyBorder="1"/>
    <xf numFmtId="0" fontId="1" fillId="0" borderId="8" xfId="0" applyFont="1" applyBorder="1"/>
    <xf numFmtId="0" fontId="6" fillId="2" borderId="9" xfId="0" applyFont="1" applyFill="1" applyBorder="1"/>
    <xf numFmtId="0" fontId="0" fillId="0" borderId="0" xfId="0" applyFont="1" applyAlignment="1"/>
    <xf numFmtId="0" fontId="7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1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Alignment="1">
      <alignment wrapText="1"/>
    </xf>
    <xf numFmtId="0" fontId="0" fillId="0" borderId="0" xfId="0" applyFont="1" applyAlignment="1"/>
    <xf numFmtId="0" fontId="12" fillId="0" borderId="0" xfId="1"/>
    <xf numFmtId="0" fontId="12" fillId="0" borderId="0" xfId="1" applyAlignment="1"/>
    <xf numFmtId="0" fontId="13" fillId="0" borderId="0" xfId="1" applyFont="1" applyAlignment="1"/>
    <xf numFmtId="0" fontId="14" fillId="0" borderId="0" xfId="0" applyFont="1" applyAlignment="1"/>
    <xf numFmtId="0" fontId="1" fillId="0" borderId="0" xfId="0" applyFont="1" applyFill="1" applyAlignment="1"/>
    <xf numFmtId="0" fontId="11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2">
    <cellStyle name="Hipervínculo" xfId="1" builtinId="8"/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ont>
        <color rgb="FF0066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3" name="Shape 3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" name="Shape 4" descr="data:image/png;base64,iVBORw0KGgoAAAANSUhEUgAAAI4AAACGCAYAAAALrrJlAAAgAElEQVR4Xqy9Z7Dt13mft/bpvd7ecQFcdBAkAJIiKVIsYpFkqkV2YkuypUliW2PHE8cf8iHJJJOZfMvEk08ZZTyTOJ4ockzali3FNiUIIkEKAIleb8Pt/fTeT57nXWvts+9FJYfnYmOfs8u/rPVb7/t762r8z7vv3z78ycfSkc8/mcY+80ga6O9JawsLaXFqLh06/mD6s//r/07P/Kt/nRbXVtKjn3w8PfYzn0wPPfax1L2ZUtraTi/+6MX0v/9vv5+++uu/mh7+3GfS8L69afHGVJq7MZEa29tpZM942nfX8fT8t/5Vevqf/B8c92Zq295MXbzXw6ObwyT+3uJfarSltsGhtNBopGsry2liazMt9felrdHh1L5vT2rjOQ0OpNTbk9q7ebS3p/bUSO18tZ3raeNQje2UNjwax97msbnJsbf4m4e/t/69scEn73i9fqb12c/UY9XX/bu+Xt/z2R+P66Oey+tscE/x4P3+/v40MDgYzz76+vqaD4+xurqaFpgDn+sx/e7a2lpaXFxM8/PzaXl5Oa2vrzffjxPf8VO/+17vtb72UT/nd5r38T898uT2fU9+PN31iUdTz+E9aWh8JC1zYbO3JtPxBz+WnvoX30rn33wrPfFzn08Hjh5Ow729qWuDCVhcSv19A+nMqTPpD//ZH6Sf++YvpqOPPJC6h4fS9tpG+v7T301tfPbz3/ylNNhoTy/84b9MP/inf5CWJyZSG4BoJB/rTLyDvc0FAZqOzrTNQM7xyvW11bTc05s2x4bT1shw2hgaTpt9PWmbQW7juQPwdHR0pHa/x+fbt7cAZB4O8Jw2+V+eWAGzAxonM7+2yeQKKh68X8G1Jbh4Ld7n9SYA+I6fy2Dw/fydbUEpSAu4AoiChs+0cW3dPT1pEJAMDQ2lofLc3d2d2rl2QSQ4BIDHFVb93N/oyEjav39/Onz4cDp08FAc49bErfTcs8+mV155Jb399ttpfmE+ra2vcW4XnKCMZRNjmYHg7/FnjLB/+68M0Q5u4gXuo85DPUb5RDlKPgLnyeficeYP/8/trq6utAoQzrz6Rtp3/4k0NTOdrpw/n37my19Ogxy4sbySttob6dYtpEVne1zTmy+8nE586jNp7+69aen0mdSzZ3eamrqVZpAou44dSd975rtpaX4uffzRR9NdD38ivfX//Vl68Q++lTbnFgFLW9zw6vZGamvjL5+58I6OnrTR15+muJFrrK60azw1du9OWwz6MoO97mADmC4Gt6OXwe9sQ+o0OIY3kwHooDW2GaACHCeEF5vgaAKhRRIJiABAi/QJ4CAJ132tgMJj+zk+mMHSAjgB3Mn19TDJShHB0sfC6UEyNri+TUC6BkDWWBACqpMx7+3pTuNj4+nAvv3p6LFj6djRI9zyrgBYL4umrQ0wOP7eE5M1PT2V3mQRP/XnT6UfvvCjdO7CO2lyZiotAb6O9q6YXBeD5wjpzdg6WduMR5Z2DeV6PMck8tp2LCQevOO7fseFtQ74O1nIMabes6DJOMxj/M9/4z/aXpidTQtT02llciqNj+9Oq9zg9MxM6h8ZTHcdOcYq6E/XblxLE1zkVntbanR2ppvXb6U93OTBvfvTPr4zeeNGunL5YpqZn0m7D+xJk9OTaWV5KfUxQEfG96SF6xPp1qWrDDgrsb0zbXIhKw6+gNniIrmgnvaetM6gT3GNl7n5BQZ2c2Q0NcZGUxcAajCYHaiurr7e1NnTxXH4IGPbaDDxPrhhbxLlFcCJh6CIm88SKCRKAYqfrWol1FYMYgGfg+pQAkiPUKWKIHTgVT9djENXV3c89wKYDlVSWbFOVEd7AVJvX5Y6SOPdu3an3dzL3r170+7xcTTvYBwrJqNIiVjYITWzNHS2BFHIE1UZY3P95o301qmT6a2TbweYrl25ysKeSHNIotXVFVTZCp9DInnf5f4dh0Ycp8gRnjr4O87PsVeWluI5QFZfL2MWoPHCYs74zP/Sv3u7ndXb1d+b+ob609LNaY6wgXhkclBdM4BpYXomBmUECbDCxM8BrKHd+1KHq4mDbK6upamrV1MnB+3r6kwrilF09BY3oFrqEBysAC941VUM+NYYmWXFLO91c3F9vN/X1Z/mO9rTLT5zeX01zXV3pc3R0dTJQPcfPJjaAVXXwEDqYiV38p4rOSQNoAEZsXJioLdcZQU4RTpU0ASQqnRxJRWgBLC8niLL22L24lCx2tpcMHVincgCnG4WRifA6UEi9vcPhJoZ4TE8PIzkGEqjw/yNmh2Am/UiLf28qzrEfpWEXjunERxx3pilfCEhkblP72ejcJr8/fa0DtBXVlbSzOxcusr4X7x4IV2+fCldungxXb1+Nd0EXHNIfTnR4uJCWoY3NjraQsV3MM4+lGxdXVCCze10/foNFvtKSNgAmNdSpK3XVnljLJ7fH9q3PYCE2HXf8XT3Zx5Pb/3pD9LG9em0d8++tPdXv5aeffqpdO6lV9KxfYfTiY89mjY6UpqBKO++5wTSZcE7S7v37UunXnwh9TD4w6zAqydPputvn0pL126mToDT7qplcDYYng1+32Qg1vh9ndfaubguBqCX1Tk4MJxubqynm0igW0iSFfnS+FhKgKfBZHQwMRk4SB2A085x+K9IUQGTgeMgNH8CJEXa8L4AaYKlqIBYybzugAUHElD+eGzuz4GWZyhV+pC+/Ug9OcsI4BAgA1xXPJf3lNCqfyWOaqkgIYNB0BWeEGs3/isspLzu55uTVCSAExefKgvCS/TYcpsGQPLaNxi7NRbrFJrhxo3r6fLVy+natavp0qUL6SKAunrtSvCiDuhGZ1dHAL6zs9thS3Ozi+nM6XeClCt9vUavIV/zdoC6SuMYmn88tm975PjhdPhTH0uP/9ovpKf/6bfS+uWJdO/dJ9Kx3/6N9O//9bfT6999Jh0/dCx97stfwkpClXGg9fXt9J3v/GlwgF/+jV9Ni3PTqUM1sLCYTv7lc+kUj+l3LmB9baVekL0Gj1nhIeJjWrwgJqsN/YvsSN2K+6GRdGVpMU3CcpeRfqA3bYyOpDU4zRL6tp3nLiapG4nT3YVVpThVW4Vw8HiCRPLawv6LRKkWUJUoElJXayXHSiJXWC/HHgCcwxDyQSTGGGpSCaKqGRyA4A4NApT+1KO65Jo6ubd2Ji6T3UxOg261/DQtIyUI/ypbyDhSYlaUtnwpVCXS3DFlgYV65FwBxDKfLJuYzHV4jappibFb5DE7N4sUmk4TkxNpcmoi3bx1I8j1xOQk6ms5FrEKLEvhbcC2keZn59O50+diTEJtKmEKP4yV2VxM+eob//jI8e3hY4fS4ccfTp/45lfTn/4//yotX5lMd991b3rgr/9G+uN/8c/TK9/7Xrrn3nvTz0GW98H0t5Hf0+9cSn/0/347rW2up7/6u38j9Q32p811xOa1a+nks8+nd154Kc1dvBwWWKgRJNVmRwOJw/PGFrwGFRUjwzMg6EBkrrNK35mfTbOgobF7NLVh2m+MDKV1ALPBhLLskTZMGhKnm5UiIS00JwhkiFX+1dXpjVeAaL6urqw2xb0SQTCMj42lPXKOPXsByVgGCbxDcChlVEEdgDqrLom4pNNHIZgFmDGYvl8et0OnyJwWaVcBrLqtxDPWkxos4Fe4RJw3g02nhdLA+1haWoaHzqbpqRmAcTNNTEymKcjz3NwcwJlLC6gmQbQCcQ4rUEuyWIsCJ6iywpATbkA1FlB358++A4hwAVSQhFhTomWANsHjvf6vB+/ZHr4LifPEo+njv/LV9Gd/+Edp4eLNdAwJ8+jv/mZ6+k/+OL32/e+n/ZDgL34F4Bw6FEx85uz59Cff/nZa3VhN3/zNvwqRhp/MTKbr586lCy+9lm6dPJMWr91IDQhaCFlAs8VjTRBtbIffpbOsnG4kzSbAuAHaL3PDcxgDWyMDqXP/3tSJhGtjMhtIAX03XT19WC59qbdIHEYjba1vpHUIo4O6jihWl2eym4HU1dkVqkSL5eCBAzyPQ1D3pHE4Wy/HVAX1wD86+ZxkMfOPIg0K12hObiGHlYNUgFRSGZaQkyyIywRUP47f0erJtGkHiMGliqEQ/iE/x3cluUsAXhDMMrE3byk1JgDJRJrGoJnhMY9qWUDKL/PZdcYh3ALK3xjbTPQzELNVpWrLPijfgyogLbfgkwtY0hfOnE5rgNLXA1UepErDOg7lhhvf/uovb/fsGk3jJ+5K933pc+mH/+6ptHJzJh08eCTd/42vpjmso2sg8daNm+meu+9mJfbBRVE5oPePUGPrqJ+//p/9zXTj8vl05ezZdPPc+TR3/kqaOnshrd2aQlVhRTmQ/G+di8BlFcDV59Lp6mSy1uAEC6zqiY21NMNxl9G/W0Nwmd27UjePTtRGG8DpQ1V0oB62kFjra+tpnZWyoeUAQDpYuU6Q5vAYwBiHG+3atSvtx9QdRZIMQ1D7kWr6UCo5VNU1tUoMzI6no9Up5thlQGTC3PpeqxVWweDYtnIU/w6rqIClaeHJSxhLHXvLLBofqhktWlXL1NQUzxNIkmk4yGyWIHxmhc9vKEHC0anfqZB6zW5BkllAvp9ilGQEFBO98CQ/oapdw5qaRY1dOnsmOxVV/6oqFl8GTyHsAZqiqi7//j/h3ovJyWsd/N6OOtju6ErXX3o1daIW+lEZvft2pyvvvJOuXzgf/pnjTz6aBnsgf0iHZSbt5af/IvVzA3sAwZU3T6eJM+fT6sQ0xFffAg4uTrnO5zZ4rBaCzAzizIO/sOqXeWwByg5UU2OgD0dgVl3r3Ng6N7/Bxa+tY6FBOPsAwBDqRAsmpAcA2bd/Hxx6NJNUQCY4QqWEvV4mu65AyV6Yy/o58k8dmlZTtfl7TEZxKAYnyX4R+Uas5pjEneOofgJohaeEylTF6PllkvT+CpBZwDABB5nActVHNglI5sIrjCmNBNHvE87BIrky8LIq09rbwprM9pjyJMO+OcX55ea9+U6QcsejuC2UTt7D6hIUY3I6XT53Ma4zW5EQbs59G3BaANT4p488BmZ10/PgQKOszA7QsIwOvX7tepiP/UxELxM5D+LnEIs6nPrhNHsP7g9mfgszbvLmzdTNZPVj2i/NzafNJRx4SAa1s8fd1FfAsZj1tN7bhQe4J7VBgLuY6CUufomJ2USarEOeNdc3JYKojz6BoPUyMpYO40Xds2tPGkbyjEGaB70uSSougIa8KAaG88mrHMj4e+cnJrvlldb3Wgd5x865A1X5oM0V6IRKMOPlkF4ZXBsARY/wEn4s1ckMEmRiajIe1xknJYjSROCoisIpqcUnOIt6rWDOJrrSSopRjq8ZpCtCF0FoRl0P3jMLIiuqkPL+zkd4mWNvqrqRJjx7LCVNN5Zpb3cvc72F6T6XTr7NYkdVeZ4mr6nD16qqHNd/tufg9honDe7Bv841VjVwlvytdYM6TbM1/Cy8tg6+1zjpKpO01cZkNZhoBmlxZT71dEJeAdEGPGaFi91A3ejl7dTLq09ITyiPDSZ5nvfnWC1zbehxzjMAEIbxdwwjQTTtRyGrozjKhgCHr2nu9iP5OtvwP+C/yP5QB1LSp8BmaQkcH0HkfDNEwe0mJDes+Z8n5XZQNTlLWaVVhWXymlVPQeMOcJqSZBWv7jS8YyZNIvJvIjnkIZOChWcBMgdPccGth5e2HMrJDz6y45z0ZEGwPW8WZ/HhkBZNPw+e6MJTfF+3RKMhd4L0Qh3S9jqgAUhbzNjGSurqwLLt7kRK98RjnDDOWDxGGduRdPb8RHruh6fT0999JS3OL4WXW1Kc10leKPLa5k8AZ3Boe9Nr5A8lRjdmdoMvumoWjEBy3d1YPn1czxafWXLSmaD5NsIUuLnbIaoG7LZA8BKgWe0FMHtG0wrP/r2CwmzHU4z9w81jUnf2pBHAMXb4UNp997E0CEHdD2kdR/V0G7REFfnQ4RZLoyjsBiuxXY7NkTpjAHOEJawF7d+mXa57n1UVvK6olBjYDJjwJhdAFSlfxHyMUhHvWR1Vy8YVuIa6jeBjBBnnUC230g2kxw1M3RkcpEoT1YwxJMnsKvwrO9K4f8GsG0JVXURJJa1KqGAfARYce4V/hBqJ629ZAOXa/UwbC0jN4EJo42YFTXubqnwbkDSwBtvS8GBXGh8dQJ3344REvfN3XzfebN7rZG4c4o2t9vTiq1fS08+cTk/9xVuoUV0U3L/A4Tw741Z8WxlNqfEHA4PbDQDjTGzCynuxlzl/cIrZIbzATEgOvyFxeG2TMMAWk7yBs65jeBwpQuDRY4HojS5UHIea4wAbfVgo+jzgHYcOHk4H9hxI+3mMj46nftRhu7EnLm4FgLZzoXqd2+uFxmDkQRMPDo7vhaRxTgUT/yneVYNKgwbADU8yrDsGv8l6s3jakS85lOBPSJHsPA4wGRhdh4e0klVNXC0Zyao8RMtmBgfbPM7PxZWlIKtyuO2M1CwVwoTlPIHDEmT1+IKxmLf5ehjPcDjmKxJgwWq9H9VMUTUBYT4nUMAfn2O8kDBdmKbdnQ1iYgRScR+MDMP7hgewGEfgf0Tg+zvheowvnxNUbXxnCys41FoEbVGp6+3p+Zcvp6e+dyY98+w5+JWB0+wZr2p4R9S0CJ1vDY8Hxwmpw+X24xpWBEl4J/cPpbnhvjRHqsUSV9w7PJq6USudvYNpEz/KNl7idh698JU+iO3wGO51HWa7xtIQlpCqRmmUvY6ZmGkaV3OxaJOmPyam00nPbCFuzpBCdnVkQqujLiLJsv7Q+YKkEUHDLPYj3yMGPg5XHoLEz2ZekoJ4LusPgWNksjofEkOiKv9QxRj3mSP25vsrq8sBqDDzw1zNRxccniQDpZ4zS6zmZ8qFBDy8B4FSJEwOsBayDvg3MI0bHL8LiaC66elizBh7U1FGAcZAP6ENJMb4cHsaH0SqDKCCDIpi0HQzF1nFObKY5qisze01gKNvK5vfWqOdSP22Rgf3gmGz2paeef6d9J2/eDv98NWrabUAJyROq9OvSv+Cnca/LMBRDSkce9ZZLe3dpDR0p5Oj7WnxwHjqwEE4fOxY6ukfwt2O93RgJPUOCozRNGhMBve7EeEevtPODetLCbS6ckqcRaqmRdQNGavkVasmiFjR6/maQqTU6Y7fdzwRWUp4bFdESArNC1VYRHK5B/0YzbQJo9E8uB6tGdWITjPjNjNh9k6nWdTODNxEAquKycFBuIiWoF7oyBMqV1YkU5ZmgZYwdyPSWiScIM5vZ+A081dcBDwEQyay+T1XvRH+LrhfXy+ccX0ZNUKUhQU7OsIDFTPQRywMybJrfAjgdCWM2dSLE6yrfQPOly0jhztSPYzVeUWApQGHDLOHz2RNrR9pg/MJHALNG21pfjGl7z13Jv0H1NRLb9xAxQo4vuL4VuDEV1tEuNrg3wyNhWDMQXV0piQY7jKN6vnhwHqaPzie9jzxWPr0V7+WThy/P+0e2pUGunDCQVblQR7PYJlEdRKRfu36FWIjl1i1k+EzOQbgHnrwIbywqDhVEmZ+vp6i02N8a/g/Bz2b4BE0IYGcPkU14HCww3GFr4ePeg3r5P+soWblFXpU5zR19aBCSiWrgkPz12DfHJ7pFRyEOgk1edchkB5jE39K9s/kAfIcmXTHDBdetDN+WX7KQrJ/p8G4ZZut+HuKuoxJcCJZ/Z08utvXAYn+JiS1QU8smz4k9hAW5iAgmZ25yek2iJwPpqMEmYeH8Du1kRi2toC0ZqwFBNLH+J/pI/mcLqKSSlLuQQldgbMV6SsZqC7atgbSGeBs4Vybnt1IT3//VADn9VOTjGN2/oWqaiXEdwLn3wOciCYLnG0vANMYdXIL/fgc8cXzAziI9u9Oh+57IH3t819NHz/xSLpn3xEIWFesYld4HybxLKv2xRd/lJ5//tl0+vSpcGYNE6Q8ce+J9Fu/+dtpxJgTq18CqIfWGxZI+lvqaskxksJvwrwOZZCtjiB/HWHF6SVdXiZ6DjimIKaTpIRMTSI1uIZp+IcP1YvmsE4z1VIz2y8CnTmjr4Kw+rGqFCg8OoRGdrJ5FYXp8Zoq0wSKTNyzZJWHhaAsHuPgKMyW7gzzbvR5DfUiNeCNg4OodfkfEXMXVzeLtBOVpDq5eOEsJvFCSJyDB8kK6DNQinW0vsRY5eUdpnVIP1GdHwKn5EAGSLK/MkucDXiNgtGxVyoZ/0G5x/dvTiynp545Farq7XemWUR+r4QZPkji/Hn/rqyaOTE4BkMdaRq6fam3LT2/rzOd7m+kGzDxDVz8R0cPpIcP35M+89An0qeeeAI1hXeXG+/Dx7OBOnj9jdfSc889m57/4fOx6l1NR44cSf/oH/6jtIdYkBOoSvHhmG/o55Es1lVaxHeJ44UkWEFtaM0IxBvk/NyAnE6hViZxWE3CRSbhJHKTFXTzMmR1eW2RoYUAqhIi1SKT0Hhk3lle08pz0Ku6UaqUAGKW6pHjo4vbfJ/8KLJZHmXAtjw0fxtILjwQqBv8Xn3dqPNewNGP6QtRZQGNYNEM9bTBT7aQujkHxqh2UDJ+NK/X4DeXzl+IsYzvkQ+l9SOp7ZQQx++q6hx7kmiHBzYn0Mb1e39Kzy2uR9j7tr87zmqGiFtuOeZw2a2OdPXGfPrT755Kf/a9U+nM+Vk80pmHxcMPF0dma5wqrKq/6NuTGZ7AYSA3MbOnEaUXWR3PAZyLIyRtAZwFg5FLDMxqIw1vdxEMRJo8cCIdP3F3uuuuo+jfsZAAZ3Fb/+Wzfxk8oh0AjuPZ/b2/+3vpAPk0HZjlvai44AWK1phU50gnIQwffmHsJXMRg3e3SAW4Fs+qHJ2PmsOCSA9ndpxlBqQJn93vxMY6ueFYbc5+US9xj4LEXBZmWJAEv8rgCeIa4j5zlLx+9bk4AfCCwhc0qAVMJ6u/r6c9DSIR5B379gymMSyZ4CU8BuArXfASvyfoVFVkIWEderx8z3FeJlEnwybnXUPlnnvnfASBXWjjcMguUiDaQIOAUdL4zeCteo2L53irSJtG3F92Foa5KNg5/zqAlDTXBbtppNmo83ZnunR1GuCcBDhn0juXcNzGzWcfToClgiguuvAcgfOdvgNIbtcnn0NtbCC+FnoAy2BnehYtdqG/PU3y9yaEuRcG3kNWYucKjkC8kFvqW9I3JXYDeJL7kTx6krdAfJiZ/DN29LWvfS0dOnQYkd0XziVVjrpWq8Ygm2aTgDh/4QJS5WZawNQ1qqsk8XW5i5ccFlGxuvKd5RkOK61JYItaKWQwA6eoJn7PXthqDIe8KQfS+5ofcUT9L+ZEoyYESS+qxkT+EaTsGAHYXWOGPPqQJIwLkqSbz3Rg9spHGnxHCaQkCmkUBNZrzR7eWDACmHFAWWdVzWRKFU6dPovE2YqgsiGVjkggyy6JsDK9tvi6yrtYeHKskJ6qoHAVBy/c1hkYmZGoWb6jlHPBbAHSLfw3cpyz52+m7zz9dvrzH5xLl2/qw/E6ixpujnFzcMuYc75vjR3n8FwC51s3PgGCFvh9isE4s683XcGZNAnfWOfCutYwyUFpL1JJLzLMIYJtsay9mRDrGZU1y86/jB2pW427+EHTKPyawBG0Rqk15yW0TqkcSPNaC2clPsOkAMhqXdUgY0mKzOKhiSJWMS4FB1KQ6PPIrkI9qjm4Em44JnQb6RR/syrDN6K1QsikH4AMEC8bguftxZIZH8Ungl+qHxLbD6HtgZMoAXCKcEiOAUhy4r2JaT6yeovz8Rklmw5WLVecZmG9bnt9AEfoImCQoEbFG+nkydMhSY3ij6GuOs3xVsrEIikWmccsAApiLmhCgivJs7RQwrQpJZVK5fNVwmdp4+JtS2+fuhL85rvPn0/XJrMPp2VA68C+67nxPw7sQweBfB14PDcIOSwxwYYE5o/tSjfN+JMx6M1FrLarH3ls6UfRGxVe2byqVRVZRBYCCRDVrXKUIGV8MCdgIZqRiQLH/I9BSGIPk2IQsIewhPETwaOFlJOt4AVGzIvjKoAaA1esoJgkf+faNjE9NiTfgie74gMkqAm8N4h9Hm1YNyQD9fe1A1gyD5EaIyNykl6esW7gJ334S3ohrJq9nU5AiSXl82QnY7ZpstSSCDckxqKA98OjW/hbZCWKMw0CLEOfW035DT3TrFg53akzp0JaHD16iGsZDgBubCLm5SlI+Jr1aAJcDEPkthZ1GymzOxI0fF+FJO+kUjgNjo+mfyO99vrZAM73f3Qx3ZgVmOKmuRLfHzi/d8+D29vo6S0em+jltkVWOETTFdJz/FCaIDnrxiI5q3qLUGWbJv44F5hzccFFpwYzyG7dLEpjYrOrP9zqJcVRXBVDJNSOCVaqOU1TAdaFY1FHlipvBcvJjH1FrcQuy9EirgOgocCyRAnCyjkZvA7EsG/FpDLY3QAgwDHcyyoeABhwtOGeMHV7erhPpCuGD+dwZYc7lENlNWPOdPbg6pW2PiOHQnJqRBYq8qKg+JqxpbLAzLptH4yXpq0OS8eqBBhy4neoWJx+HGuV8V1DJZ8990589gi+M830/DUcglCCbcAjX1nHqhSYnYZy5GtB8C0VypJWRLmIY0yC1NfFjQBgGtvbugM4q6vbVEu8CXDeTM+9ciVNkgkc6+KjAOfv/NIvbi93MYFdW4QL8FQurad+xmwQ7+Leu46kGUzaiyQ9XyCHdYV7VZ1tecFbAEdil4OyEWDcMQOzBIqrUPpEbEnmz7ToJXVwGVATj7S+BrA+zOPVcShofOhhXltloABOxJ5AQgi4ChJzgpyGYvF4btVEV+dWGsZhNjyYrZpd46Za9ONdpegNNdRL4FYMtkdQMLvhfdZKypaSfCBbUCE1Ys1VP04NZQiirCLivlwcAZIi5kPa+HrmU/pDlJZyjlBxsawk5NwNkx3EmJSRpZW1dP78ReJ5XenYsWORt+w4bpCnZCgk3AwYDpuAZ4wY1NiYDkGNDQHDI6wqfTUaDhbryeYmB54AACAASURBVHFS+I1MbfVasyWbgbOyvJF+8Oyr6TvffTO98Np15rqEYz4KcH7v7//t7VnM15mERbO9kkYgaSOEHEZxAh4+fDBUxNTcTDrJSrhKXvGMpjHvqxLasa7aIHSK7BwncnU4oJnn1OK0fNGFlIZul0ttB39ZwhekOW8Nko6qXHJiInoH2Wg5UWsbkLQ5mXASJ1wnWDemaS8lMgOolUH4yDCkdQC1Mzzclg7sxUXQg4qRuJurrE8ohGEmp6Fmyt/ZAJFBF9e/65eBk7QLm6yZsuQMSeNHC6fLyVp5gYZE5Flvs55nJaUGgJ/thDwZWNSBZ5q+5wzQ6DfTEYeERNikBVJRLly4GoR51669LCqMBCSyoFQC6wfz+j3O6DjEHPXaxyIJ/xbAW15axZolhIJlqmTymoYJU4xQAas1q1UlcFRVcpzFxfX03e+/TJzq7fTyWzfSPMZPtvY+gqr6L/7bf7i9xMQsIcNWWRn9DEQ/g9iPeNy/y4uzoGw9iu2uThANnpzlgcm8pN9BL3A2bUOKOLCxmoq6CoKWAZUj0n4krzQ5z9qqXl8kHOEKVdWWwLB8IyoEusM3YxZaeF0BtxXAe8a70u5RpAkcZMjCN1MucEAODkFa4Swdnfow5jkXgAtxnSViRJp5jjSRiCrziq9HFLjwhfrZUDlMLJMRBDukSomNFcliPdUqwM45vVktG0JRQkyS/5sTsdYiv8X7339wV9p7YAzZBhDCI56tqIShscUkMgx4tpfTxUvXuOAO/Di7GPPpkDQ6Ec2N9jniTdCHNiRrAy+07ofFBYKtJGNtMJ5qcNVqWLosqDEGzcR6QZOrIXJIaROwzs6upKf/4uX058+8nd44dTMtE276yMD5B//DPwTEDgpf4tlS2i7Mye6OtTQ2vMnEkFJBoXj7NquIQVhYWE0T08vp2vRKmpzfSAvLWyHy1PNaBWHqNWcrE1jDBWEShyTnHIQdtADW17YxvS0lJkhH5uCmvALAalF1dfezgjguRL1tC7N9azZ98vFD6eH7d6eDe8g5Vt0oE0qsSt8NUIQvsKKr08qFk0M3IRW9gCDamk8qKEAUvo3gK1hucjilhBJJIJj7o7WCxbMBiLLH20BkriqYnZ5LS6QhaOYGv8krJIKhw8TvdICaEHcOab3n0O50131HyVci3SL84Nkkx7kREkZX/ywlKpcuX41rOnjgUDgCNyMBC/cGx3QslWThI8OH1IWz0fSTdVT6Ft+XMHe6IDjiAFLcaLkSRxoR4ZkI8vJ+B9mVAGeSeXzqqZeQOifTyTM3SR0JJv0RJc5//18Cf/QjksOHUdj2BijvQG0NbWCGkmrBzXagxsyFSaySdQCGlEuzK+plRDMPgZD9A5qWOfazaSKRpqAmcbmeHMm2kK8DVbWRrly9RWjAxCTEqHjHP9GBN7qL4rwlTrJtUG5rhTjPbPrqlx9Mj9y/K6HeUxtudCe1Tb2ug7dDnwbnM5CI6G53hTGIYc05FCHxBECWONkShMcAlopzf3eF++PkbTIh8zMkz88QCKWaoJ90EktkBNCVy1ei4M4kM90MqlzLU7yYQ4cORs6zSJ0gFePylUtpbO9YOnDXIaxTYMO5jQvKkQSNrv8VpIXuiMsAR/k4To6SfCZ7qwEMANxF1oFO1YjWa71F3hKuC+53nui+vpRuFoUl1f04JQdI2urF4OmG23Wo31RpUrk2sjCZw8nppfTv/8OL6fs/OIU/ZxKj58cAzt/77/4BIQdPZrIVug/HHhqXyOsKDiglzmbq6+S1reVY4eGd5Gah9JGUJLHbBr3ZJ5FjJpEIFJ7b7EfwreA54ScyPmXAs0FEejG9/iZVEVcX0zRjviHBw7KxSrOLQGoAhzttR+J00Yrgl77xsfTIfbuI+wAx6oMMyIZrAHB0Qu4jIuwwMwDhEVY1Rb1UVpGZW2CUQyhcuTope21iEOpTKZO9rvIbv3cBorpFYlsXNe3yLp2TVhsIzj179kRZTRdujBmi7DdvXo+JVv+N7xrBUjN9BBlI8eKu3eNpCJ9MN1aScyNotKYktGbdOIYrRKVniNzfuHEriuT27d2HVFvKyVZInluEWwYGyAUH5YJkhYXb0zdC+squtGt0F9JvivuiUpNZWV6cQXLyXZySAwPdaQ+xxn5cHh0s2HXzZwDOKmrp5q359Md//MP0l8+dpWBvhvv6CYDTEDg8ooJB6dJYglOsY53gwOuBkKKqOlzhTo2eTv7Wc+lIt+GbyGZhJpTmwnbiE+qAwOpgU/pEMRkrxAlpR6/raJyZWUovvHw6nbmymiYXcSpyQ1r5xr86EadLuAZcIoRZAc58+tLn700ff2hv2rcLMxXyt43PyUQiswuhHGFFyJkaOABhShHisOJTVVTbgugzuoy0MOdGHmMsLQrYCHGMkL5qRYRW0E2y+65QVnuQJLSDBw6HRWI45QohkMWlheBl99xzNyR1JMIh129eZXV38X1ymOanUT0rYU7vp8THYKCWkt04cim4iXMsEktTBA63YQLVJAHb65QUKQGt+bKyoSZdrRKHs9ZcKWd5UFsHC2vFMVxMN8j5XlyYBXAYNVqQQ0bcO1gURuHbAZegYcwZFYFDjiBApSPI9bn0b//4+fT8j84T2sFaCxvyI6qq3/tv/j4LQx9JVlXeCi47xN9yEzj93Yj3TVY4N+SU5BxXRDoWjq70DjiLIjMH2pzAHFzr0KpBdK4QeBQ4Vj5GnrVOMG5gdn6FtMV30hvnV9L1ecMaDAg3r8TZAQ6BUYHTWEy//AsfTw/eO5r6kIbbrOROwYoTaxmATUxeAwzUG02QnYcIbkeKjo2Mp7uPH4+qTJPatdjkTy+99FIAw+K7+++/LwrabuBysLXIQerGNGcvU39tYvnxu4+ng6S5mvB1lvIf+Zv9bDyG0W0fSq/j9x5P47vHSDdhAQDqLkIUetJN4eiAYxiQDBM8VrV+HVWHqkp1up0W8VmZRGZhnRJvlOR8JY5J5UbXzfJbszQGlaVjdBVOgyAKIHrEPXt2cT8k73Pebrz9SpsG+TqmaGhdbXDdcuftLSUhixLj5vLlqfRvAM6PXuJeby3+eMD5z//rv5uBs8kkhOOMFY406YLj7N3dBkFuJ6KLZFlfCKqiC8yiNVMS9WjmfjOyeJODsk/DLhKGRUzq0pW/Bh9xAOQGDpyqTn+irP4FgPPmxdV0Y6ErbbST0N7lsQQOWYdF4gic7raF9I2vPJwePjFOjx7McUZrDeBdPn81vfLia6xoKjSwIA4Q4xnpG0+3rhE5B0RKmm70+8GDpK7ixjdB6ezZ0xFpVy0dp1bMpC3BcuDA/gh/yFkuX7mczrxzGjAghcaHIyIv8OUeu6m0WAniaiiEGBbSwSBt5nWMBxJGN4ZqSxDJS/yp7nxNZ3vvOOX9cCYj4/NYRoLGRDNTLawJk1hbC77F9SkHZlGJSk+rOyxFjioPCwKgAT5vQjNWVxcZP/0iugKCTCCdsq9IXtPG4qT+CCNni4DqzfRH/+bZ9NKrF9NNiLLNZmJQVPc1oBlXfvtPOBR/57/6TwGOzqMdcozrGHAskyPcnnaP4ZLv5SbRmRFC0/T2wBF5zSa2fCV3VchcwfTHNTPZkDjDQ5Trou9r0nNAD320gb9odnY5vfz6+fTWxeV0Yw7i1tabGnCVTvNTBM4CJrWpGAC5u7GQfuGrj6ZHsapwX6CqMHWx8C6fu0pXsFfTZz7zBH6n/VzrANKog0LCRQjsZVqAvBFWlk2KdlEVevHSxRJVzyo0ey+zejRnSCDYdcJ0zPnF6TS/PAmZXUcFwSfIlTaDESIWakYJm9NQ8Q1FznP2VZny0ExC5zWbAMh1HCwNPisiJMIC7/EnP8n49JGRKDG+HMRX4HiuSdqW6FNSve4aHQtr0AXYocsCkm0wVWCE76wZ5fWOslc98qiVaUg3ramNDRc2i7N9CNN/O50iTvVv/+QH6dU3L6YJFrGkoOmr+jDg/I2//9sBHB9tQZK5EIHTvszq7aCOqRtPLMfbyA2RcvM0dCUry4emaG/PQAygYNVjOUHm/9zcVDD7I8cORnCwWQkZwMF3EcBZSS+9fg7gLAEcbkyPJl5s+VEGDjymBTh/5euoqntGUz9kvdcYGN+/9M6V9DIS55OffpyqzT1Ua9KYoK0vTU/OpSv0jDn7ztlY8aNYOaqYS3RtGEOqGAdSIqqilDht1hmhEjSjR8mbHuPzOBowIjGDTfa2hFlzNiIbRMO7+7AmDQF4vQRtw2ObO2UYkBUAC1Y8kAoSJTxIAxfUIsR1A/Nak93UkEdoPDVOKZCuDFuTONl2xFCN6sOKZk0hgeWHucQ3PNv41hoN844MjWgiShNyzKp4YkMNelyj8PrbNjcFugl4CVU9n95480L6i+++TB7O9TRHxMDgykcGzm/87f/4No7TBE7bUjq4vwup05tGSYoOjiNkdJFzrTdI5l7Wq4slYk2VVoYrQsfXHB7mNTLWBM6evUS+iSznkINi0JgKRK0A52WBcwmCN4dPFdLcZlARidOF5XU7cObTL/78o6gqOlaRDNXLeVfmVtKF05fTD597KX3xSz+LOtoX6oT5QdqQx8M1mgGoPyXqoxhTJYu8ZYgkqaXlxQCNCWD2kTHF9MiRwzgTqSZV3aAPNzEUNrDqIkZWJI0OT305myb1462dmp4N7+6MpvvcEk2TdsMhqOnG36Iqv/+++2Kyp+hWNkN9vVFvswG08HYzbhY8en3zfF7LU5DoUyppftmBKQUIF0LuyCFgtknhCHdQhBysZfKhdMmW2rqdKEoow+uaoq/jDFJ+4tZCAOfK1Uk81TfT9Bz9BF0QhRxnnpq9/+/1E6rqV37319/lx6EMk8ldTIcP9ACefngOkw1wdDB1RGSblYoYVTwb9FyC3ueGQsOhnm7cuAq3mGNwAN7+PREjyi58/+m1xXOJvp1DYqiq3rywCDm+HTidAGcZiSMDrKpK4Dx6H30KCSfAOtPWyjYt526k53/wYnryyccgwYORMTjLQNhsyArPw7RHU9pFpwYecg+rUNeJ/0xOT8BrDkQZ7vmL50OFPPzowzGZSqlmgl1k3W0FKZ2fxWtOvpDu/3WsOgOxCyxhO205oEv87uJR2njecXwverbNMe5Bkpq2YWcuwawkkqzn0pycbaeayRUQ2YKtfQcV6TGGeue1ajXrtcoi9xqwEAJaX8MfhEacZ9wWAPQsbfOmaV8yaVcLwD3L7wLERbuC7212Fkl/fTJqqSK9uFXdfRhw/srf/JUWjmO2mVdVgHOwl7LbwbRr2KDmkk7dSBhvIBKnSfq+ipg377gLiWN7snFEfAdW0aWL57iYaXRzbzpGJ4wBBi5SJeMfqwmVtIWXUlUlcN64gCc6gINKKxLnvYDz9S89lD52/540RnKZ9uTG8ibAuZleeO41QGuzpYheRibjIKb1IBOkeoo8HycCdWOg8N4T90T23Clyow8eOhC5yfMLcyGNesnF6cdf0oe5rbPQpCoHVKflGXodrjIz0QYFKXHunXfSxM1bnHsUiWt+sP4eXf14vZfx7nJOfThKCa1LH0EKDXwavAQskXPN7/IircngXXquAzjZR5X7DhqhtxcPvh8kzDJSZZ5szPlliPUiXdLmaNgws8aYap3Nw5koHFwgLcUcqMK99DJ3co+qUxf7JHnaNynzXoGYR95H0L0Qax8ucX7pt36NTwlfJtZ8G6PPgIS6TEDTm44epCx3BFEPmASVRWGeYMJCNR6LrEJv8SCpocZTfPva1YsxcDqfDh7aFwMaKzjWUFZVhjnmuMmX3xA4S+nqLB5p/Tj4IJUUOsGWF1g+TF4HcafutJB+6euPpIfvHaPKAqecY0lawMwEfV3eucxgkB4JaeyyuaS9Aplok9rtSGUFRB40SlAAxt2oKp3+Z5n4YVJgQ0JzU7Y6sWTGqk3JvvykC39SlAQNjlC9gUMQnmEOseWzWjlKFlX0LtSPsSF9N9nS0fS27QoWJZxH74nhDIEQztCQLqrP0k3LXJ6Y4MwznEKNjmzhZCljmzWDmDNI1GnAMollND1PHHFmORbhEjXg6xDg8BOFkzGnceS6+nyPKiB5qBabEnYKp+Yax8wOphyp8kMfpKo8WONX/ubfiM/kRL5c9xNWFcRr/+7edNdhukGMojvX55hAJlH+xZHnIX9Xrl+DFyxGx0tTQ+0W4QXehOQtLOCiR1UdwtIxgq0vQTTrmNMBKDmem1tNrwKc184vAhz7AsL49f3IccwAROxvQz7bWZkC5xtfuy89dC+ShCQsghKEBBC3M/NhWpvcLRhm8KreujUdhNNApGkbTmQ7k+ePKsfju8qj2ZLJ8HC1qKWKGqyccaiF5Pf1cndDflXFpjcIBomy5SwCpUdXPmMmULxHI/G5HslIfLauarOlCJ35t650ww1yJUM1PrA0DT466TrplgnHLPKYZ/HMEfwMtUPow+c5gLNIPf8KUtuYk3RBkOVa15wjFSS3mNXNVFlVosWMfMqo+4QNEAQOIApExU+O6bW88B40h5n8td/5WwVcGT2WYjQggx04+PaOKXHGQuKkDUQ5ZKwDfWXW/DQTdBM/yQrxnB4CkiZXSypF7RUsF60HJc6RIwcycAhRhOtfVVVqeuYBzitvApxzC+nqDGZto48J1gucPb4BHJxc7U42wPn6V+9JD9+HWUzyVbs6HatmCq/tRXrcaS47QGusauNcnim3boUjFbKpCjflwPoq85d1rOnYk2+YG+16VBKoVqOHcmkQqYrRF5QBDThQx5GvYw5Q+KycuJzWWQsCs9CvnSaypZMnMv9uXZPeYyPjKyyOBayaObjJNOQ1JAr8Y56QyyzAWSTdYhlOItmNEI9AUaKoygRISS7Pcx8pdS0//pWbLSjv9VcZt1thbG9cJwcHrmrwuslvssz50J/GN3/ztyIHIktH82WNhK/hOV5Pe8a606F99KCB4zQ2FqggNACq8wpdiqSZ46bWIIiyenvnqeutsVoiY3B62pgL6QT7KeAj2Ga6ROY4OgWJCKOq5ueROPgQXnsHhn8bcIyOd7YAB9UEcH7h6/ekB0+gEtBT7Zs5uKfIvXrtciafWCpG3m/dmmGVYjGporgxyaoeX0ERuT7MuB5dY0ya4PIze+z4uuCK9rOmeSDSwUgAJCdgyT2c9zw1Ue3Vwge0iDKXy5WV2XyXOPAa4Q/qpSGz3dnSWV6HVC+nW/CMyWkI7DRdt8gUWARAgmQFNaw02TAWp+opca2cjlFkQ9Y/JZswy4hWwRF8qvyE1FP9mb7JxS2jhm8QPplh4Rld/7GB84W/8s1t9X88IGTm1xodV7rsHc8SZ88o3GNrgSpELX2dZuppQvOIyjluVo+nTjO9nQ74edIIlpaqxNkP2XSy8k22AmcBB99rAOfVd3B+0SV3R+K8N3C+9vN3pY89aHQcB+IivhAkjvEcmyMqofTVdOKge+HFVwM4tfzX+I5cRi6iePY+LRbci99nFKefzj4TybSicpeJXPlox7Bta7mRsEocF2NE1cudiInIJdZzbmmzyWl2CePZxdGOmrPpt/RhCdUyzf1eotvZJVwFV4hJ6SVWTRl+MKErEtaVKEqjUFtZDWnFavVEGUxcQy4IzF0qsgPzNtBUtFThoTkfY8/nokwY4GIZ3iAWN0d8TBX9YwPn+Mc/sS1ZC/HM5EYLDKSNdcmHkTb33XOQ5yEudJl4kf38zOy3mnIL55n11oYTupEqFr73BOYXCLitLM9jVZFFeGRfqKxoZl2GXMvMeqKFeYr43rqUXjkrcPA5NFXVewPn6189jsShVh1V1YHEWcUUlt+cPnMypIXhgwN4iL//g+eRKGtxTXvpXCrPccIFi+3oVvDbqFokw1o+0TFMQsyHcmWpTSdXo1q124J/VqhJWcEFXbU8mzoSHmTuXYCYT2MaqDzF11eRxHPwkevsaXGVtr1XbkynWwR1Z8hfUvI0CPiG09CJjMCnC9ec7hy7EjAdNshUUkUSWQkDqB2U2qWCQqWVpV9GRkk/akqaGPVCegNHSkEk8SLqWuDM47bY+EmAM3LsrpC/uY+LKQSmzxjkXE/3HN2TPvGxe9OJu/YRG7JCACegdTqc3ISuq1fp7ICYdWVbnaDp66peJ6ipmhrfNUSLE/w4lJm4gnNyeTbpAzgc4/W3Ac6ZuXRpynhl5TimVaCq7PQNx2ljcLvxK/3C11RV9PJDVTXwWSwgVW5C7q5cIYyAV1JyPk7PwHnEsI2aRlGdNkTIFky2GnTZRx4z4FDKCpI8uLlZo6o2ErrMEzZvt+iFEPRMrF3h21CHDR6O9woLaAXQrMJTDNrenMBNQdf5mxD0GXw+C5i9kauE72qbYv9N4nFBZoN6yI903mXVFnXdcqxIdyWeZ3WEuU1RJZFztf1s5iumwOZmSvUnV1NlidR8LXvz4h7jdUBpo+0FXBQ3rhLp51ln5o7EaX71A39pjN99IjRh5KOogoimbq0vRtjh+OFd6Wc+hQl83xHa5eN6D/9OthJ0X58jwDiJa9+Vso8mjfIMV+8iFtUq4BkmnfPoUawqKgyMr0QFRIhYvaINCPRaeuPk5fTy6dl0cZIbah9oms1yHHvTbZIl2F6A89Wv3JUefYAWKpQnL0wuonbwXkNuLQSU4GpV6V21L2BWPSbE51quSF0tcRF5iu57v2tzxkjosn0ck6QPRpKveot6CtSGfhN5yjKq0YTyZXJnpAUzeGNvkUo7iUd2kvSGeUjsItmQJmVtmosdEkiJgZODv40XRbpoLNSd/oHZrM1Ov5AeIdlKW5eYnSwJ4zvcg2MswVVDRCNrwV+dnAC+h3uPmJmfjft36OOg4U5Z5b5nMMWvE5Ix2h4duKrz76PhJjX2PfjwjlUVXB3gEJcSOEf2j6RPPylwDgdw8EtGdpmJUDcQvVNTutXd/WQT4NBg0l7EYYYyuKiqAVTVEVTVEPVKFpYFsXSAiilqotabBNpePDWdLk6wqjpM7XODDDuZZ1W0SdVomwlXhEB+/svH0iMAZ3SA1YjPYgXvqANpKoPnlrQaIW7kAumQIo6XA6PqMj9Y09upcMUrVeyL4/YDNp3shVzXKgvzZwQBtCQtAgRNYr2wU6SLThta4G8tIUG0ZhWm96S1GBsQ5OSU0hop65BCRPJv72W5FL5S+WyQcsxtQKLvKNeam4GZF0BsuSQHi/vYIKkrd5vXiWnZtQlq1qRdvXIlshPt0Nrgpg2gqqZsVHmVbEMzHnMt2EezpiquGgce+dhtwDExHF9+mOMH9gykJz52X3rg3oMUp+GrwLcjsNws4uzZi6wCVRM7vkDqXNnhZIsILn4IQg4DkGIlzhAR8gBOXJumIasQ8W2W/ZtIHIFzYYJV+iHA+YrAuX8U4LBqV+1OpaPLViea3PpF3EqIgWAgNbuVKNZja/mso04szdHq6oXI99CIKHrqcIxoNMTvq/pxGGCf57F4rlyfStenFtMMi8MU2WXAZ/+YWnWJ4gtpVE1js/qaoIlJ9YZzSkUABiDn7TYqdCpKisXme6FZMuijQ1eWQfG7IQoliV3oh1HDNgmv6ssEtBGMA/ODXBCCxpyjc+fosoVUsVrE1aJVucBimaQe341D5DdZHf+YwNn34KNNczwq/wieNcz2Iwdmz1hPevxjJ+AVh8gC5GNGyDHH10kRMIjYhs520F0rt1AbpiSYI2IujuTYYvxDh/cSm6nAkf5nc9yarCWS0UPinJz6SMBRVT0McIb7NH9yrnHeL2oj2qzIUQSn2Xl6fQ2HrLOa+thXawDPb2//YCTBy09CtmIgLiK1BIlc7RZ+qRmcbPP4OOaJ38xgMa4TB9KE1iyuXcWicUHUfWdfivcfHvvCUPWtNH/i1wyIaB6QWUh+rTldO7+H1WYgU0ddcZNE7ErVY1gC0NgZ9siRo6SuEiBlERiKsBGDcbqouceb7ULWX3Udk1u3RPQsFjh8X0I8AXBUVRLlet07F/3hvzWG7zqB/6iUsUQRmlkZ+C+wqsaHu9ITj52AVxxLY4OsLJr7CCpXjjdv8tEstT/W/0js6mZeOgiXluhEStri/n2kOyJxBFX2YAoc63psiQtwTqqqPjpwHn1wPFTV+iJeYhLIl/BgK81s5OTi7ifBqR+QdLIjSmQm8tCbqofWrDkDgJLYKTjJBGCZwn8yg9rRQ6sllPvDELMr3w1eok8mvCD+6LzLxq3DkDfKqAjgl+LvyS+2/t06GUV1tbxUoVatoGYb3IKu2sxbVTPsrjRInB7TUZVsfEYpYzpHt5mO9odGxZkee+nCxXCCRlGjsUYksya4MTb9OHk/r3dfz4dBp9Gxez/VqDlJO/fZyy08egg29lBy8uCJwwDnaDq6HzEIKe20s6S5YpIyfnNQw8egmz6Ir7/DDSDI7VQsjI2SqYZ73qh5nIcJFDgGSpfgEKqqF06qqkis6iDBudQEBceRHGO1yFl64Dhf/uLRJHDGKd/dJLi3pJOPQVE96nsxgNeJClrF77GC32QZBmuU2OjvNER2Bm/sNCUo83ATvbJymOyyN3CY/S6RAwxxV63Zei7jQF6RpUIUFgZ4itQopkU2hIM9OY28H6PDoOZS12Aw4T2uTZB2JmtHPhVyrHVUwh5VKuW2/rmHohJ1nBBIrz3/OL+pq26MIseJfSf47ALSxvYwSpxqGMhxrP2abQFObv32EwCHZn6les5L9PYIK6BJTHxGxKRDAObuY/vSkQPsg4AXOIBAoDA3+CFVERHpRWqVdJkMZdoCKkp/j+W1Vl12mZjlbnYlQBruK1b1KqB4XY7z9kwiLQTgUHGn441jWCUg+3eDChOAOkks+8qXHkBV7aNsxxBIJtrOjTe/SIRbT+w00iQCf/hQjBArEfWxLGERGf9R6rTjlCMoFuqH+EGOFRkKCPVT68NyvXikRhXeEdzExKjC1WKtC6psfwVQopylgoa/o8VIGdkMHC20kP94DwAAIABJREFUTGrDmx3qKMeV6v4KOf3WBtYm7RNV51mflNsZSd6d/NigjG8pSZS6kQkAoLS+VNEm39taz8ZTfibvBGNxCpkNeIvdYuEmSe5NN3ST43w0roOdJ3kRdIpV71DTjhuKrt3beFepQCQ1wAbLo6Pu8MZWgOTY7KUEZJawwjV8KJdJo7AzZgcSxtrsQwd2p+PHDtBsiJIQEqc3rYFiEiLQqaQqtU5O6FtnrqUfvTmfSELDx2GQ1JxjgUNtM/mz66s667Dm2lbSz3/l0+kBXAN99FBeZrDsL2wLtzkCnRazWUK7QKqFqQYWQBjbibBDpCLkunUddzosc1VjvucQKuU5xIpjUczgHffTDsltivEQQkUllRdDcodZna2fGlTMLeqy1KgNMHMRYKbLof35ManefbAMg5gFqCVlRw/7BOWyHh48h9uBbRnNWPQebEhl3E2eZzf32OsTwAQHDCdjbnfQBbD0nguaKdRVcSgVqVPlW/MO3/cXlhQ5Cs2bL1df/NN6e/ebwA1wcodxHWhIFFIHduHCv3j+HOpilixBNh8l029pgVza6Zusjk48zkcBz0F8KiR3mbRuMBBwdSNq/dEBt0SawOnzt9ILSJzzN3C4tdPWA5Gje1+Js7KiKqI1G0HXNhyQjzx6X7Qh0dT35qO2GrAY99rA3xN8pHhzt4pTLWcL5JqpsEBKiU70Ri6Lq5mjG1emetkBg8Ij5/NWC+e9x7KmIUQ4QOvAI4XPJVpih1VUraQINPI51YpuhBhTpIVZlG59pNSoOwHHTjH4XARGOPIKUY5tG0t72gUkTJyHy1RSRVPPCuQAZXba6ssxSjABaCbwuE8TKspOo1ZV9VEljsDJORVOZ/hRqgTyEPvYr2E3MZ2oT4qTZORqCi/iyl9HVfUgZfbuGQM49ASen8JbjMShanEvHdZ7kRzHjx+NLDg5pYOps85DmZH21ulL6YW3rqbzN3FE4QAM4GBmGg5YBThrbswlcOBe7j1jv5toR2u9FVzJ3OQO8niwwrP5C8A3+ay7ssi5zOvRhe/5VI8dDLarNnOI3BIkpEPxajeBU7GjaopJ+OABbc1fydZQdjrmNIrSNNsRjrJjasPxtZhAf9ddd4VUEiDX4CN5G0TzlW0ckHv3aUmptqIStbRDEQxynMgg5F9sNc0luseW+326KjyOBLkCpwLvFslbE6iqOd6Ln58IOB1uN9bC/qvaEt0cU9Ds2sv2PzaQieErYX0wZjG+tT7TUzcigqzjz5YhNiayW6YVDrsoWLN2SVd+bgZpbXdtcTKfLlzmJpbwkdD5gm1r4pgBHJLOc+E+qgo/jZxq3epNzmPxvZdsbZbNvLdMwuZhdpwZiHhxmLDs2+mjLl3pEgHP6HqaY0SVrJaR2xEjwU9a/syU/7bX3uuP3FTh9sy5CiCBovpRohwHKEoX39PPdJ3UBvfTNObm34KkSqx6ngqYUHtVooUEyVaSOcumwB6muHAfGsL9L67g+HuLbaZPs81lhE9qJiEHvQlAzcOZJ8j6kwOnEXWzLRxH2czfllzwtOfAPoBjqas9VeqPk5TTA3QgbbLcrVyUAJsduUgapsTZ3BXVmjm2flnyl/N/FeG2g9eyIS6GJdSFj6UtAoQSbLPorCIwuWoZcDjhrl681/JZParhuJI35KrPbTLfQv3As/polNBNV4LsFMw50ba31RkY5nRImtqZIcuc239aeMuHuOJb40KxeLNTJC+yInkEgqmmVmeOwElssqmEURr4U/N/3nUVRTWFWgN8ubWtPQfNSuyjxRxedONx5HpnUsy2lBxT1SbPsQGn2QN5uyEXdpZYN4lRTWFxLSHdMsm7jeB96CKJe+vqG+B4IDJagmRVFAmGUho+EBKHfNouRGDdTjBWLCZszjrzcwACHmM8yt9XgtBKSs3VVQqodzNRVCrkvQ4yKTTxW71rlp2FYyZ6ZeD0hsVmlNpOVPbH2dxciQaOowxU7LcAINYJB9gkqLvT+i1bnRDRppxngDCHQJrAqWdhni1TchJVJqi5qrJ21mjOdPySQ4U1rpbdCK0SpXazaAVI62hXMNXvVLUVfzsGYVpnVRbVDAVw1XeTW8uyLxdhA4Fikpmgq+BzU3tV3gYLQXeEFqWOP8ez3aYDfF/g6OSzPLkCR6kjcIyKT5PAtRzAKYS2ifc7VHLLQiirIT8df/AB6vpz23o7YqlXvRjTDCSP5riMGPtgIvNqCrOBi7S3Sx7Q8HJqhRXLrGQuNrmSA6UFk/vIZB9IbXmmF7NLoscAxc4xkFtTNt3o3SpGmzsraeQ3ZifahWo3O/otU9pil3ZB1oX3OsIYEmLdBPia1pCC5kNPT9FRHRKthSXHycUEOW0zjKqmWz//HtUGmsmR2YeKYUXbkcJrVkrIG1wAeX+KPNoVSO+KSpf3WgHWqvQqsHLWoIFWrysTYMf76NGjQZYFjZF/JZULRoTMwy9tFReLuagv02O1hv2Me2IZwJ2W43hMQcsNRygCiTPNe6t41+t8vm+Q8/2A86Vf/AY1bxk48TD/1mBgZM1BZF3FPKINrcRYNIWoLwH9IpkCZVYPVgOkmCyxCmJAsskZ2wkFUc0ichGJ0y1w4DVm9CmRtLxUjetcRwAHb/U2Jrn9+2z2qJXWZxNqBlS/hmrL3nY2o7QX8gwhg0XjVPb0MIiCStVRqQe5g2PH75FAtVN9GiDgmlzhg3ifTUV1XHaN7+a843H/1otLYAVOtZYq52hVUa3SpwmajLDb3qqkuRVAFUReh8RZk1zp4/kEbQXVOvfqYtNL7A46keZaHIC1mfg1U0MBUNNXhMQx4Clw3Eoxco2LIPixgfPXfue3kZ7mfCD6eK6Np4O9ly14zPp3JVad3RTF1fcToPEaSr4rqyCaIxbw5J5/2XgLk5Txyxuz21iJSgLAooXQgbTRzMwNJLPEsXpB0r1FYdzd9+DDoQPD6upCtHEzauxAzCG1bDwQnEv/jdWiNkGyIwRSyP7KEU9yheLdHIBPjVDU7/bQ5+lkrmoeoi2Hlo7EdZD9QPXEChJjXpbJOLkX6MPs/hCtkkYk1PydVlTcyX2KaGqa1K3qK0vgLIs8lmBQ4ng9ShoXriCWE0UOtZupAGQloekj1rcJKjmNVRpaZKouO9mrDbKqyr0IfU9yPEe3rw3cIXmOnJMWFXWnlLn9xuKvxt/6vb/tlMZgxErSB1C+aNBsrmzHo4gLblImPIBaTdgAShwuA0YxXv72KWqBPGbUBuXUgJyBTLUEeja2+XMLIwDWSXacqkd1lWMsNmeSn6yy+glS0pRgM6wskqe4Jh9RVWm3cHWkjj2Pjkc40iXYYXj3bhLpbQ8C4RYwzQ6oXMHJU28HWPbRjsR6KtMNptmzW4Ao6r1/exVWy6Yms7dKHF/z71aV9V7AiSEpqshfczfWLOVyEhxRb6wvVZN/x1bR9lxEeqqm5CsCK3rz0PzAdBGB4B4WXq/GhhJd4Jn4FZ3n9e+EuM/lOY635vg8IIuIeYDG61IDFIn4UYDzO3/v78Sng6v4KDfjYNiRwWY/uq8XLTjOQqX50+Q0cp54owJnR9rEKgpOUYFj/VZ0+o2HhXDR2gR/j50kOvDNdBOg7OJh11ETkUyTsH2s7e0lyjaT1BcUPg4AYvbhKA2GjIQL8CGck5qodtAaYY8tC/g7CzAFj59RjUVf4VMnOXbOBpylSabbIdoqLXaWMaoctC5zMic5S+dczXDixImY6PPn2fnYTLri2NtZYHdYWY4z3xOoue9hzpr02e8oPf3xOP6uFAkPcNnExPeqT8exczdkh93cGx9Dgg416zyqpqxi8BhZ2pfMP4AzTRhiCcCZuB5yP9KXdvhaNpKKa+H9OM5v/Z3frZ/LkV4nVKmAFFll4qKmGlXgjTRXVJEaYXkEXkq0uKqnAqIAGo/wS0RirS1nBY4xmkArwUbygZEi7faTic0xAA6VoV1YSWvkvujoM8PNRyeE1WaIFv5pZkq2VTv79h1IJ+65P8jsKtULw/SJMUfHxHPVjMDSS+vnbfOv78QSYY8Zoj+svnX8KVcCyNEIqrQmEd7yokHBp4+lOPPkfg8/9FBYhE899VSoESe4qp1Wy6ouTMdPtWEnL0mvoKlADBWCN7zuchOf1e3gLsAA1XNXK0yrSjVlIyjHYg9JdCGdSn2Y96gfR/AYx6phh9iT3a6kvK8BFEa6xFwHKWOT8VLqwUztKKQ9QHUHgBp/7Xd/K17KBC1LrTDtedJhFl7M2CEut+nwzUxpWuyDIoaa+ywEy8+pjpkI5wNnTVvpkOYowUlKaezY1EkWn7rcd40lKXUEbgTozLu1s8MjD6VjWBrm/Myzwu2304cPqA8pkqWUjbU1bzfwZUxiWejTyDvcWfdtNwlXt/nM+pIsSlMyWd/tBb7++uuRniHJtFFRJvJwJI5/COeaoPHzJksJSMFxnf7Pzz//PGW3dhqlPkk+0cLv6oA3vcmcKRo88TBYqfSTV4Z5rVe5lNg4Db4mcEw4200utemsI3Aey41dMEpjiXANT7g4LE9exYVxmnJlk7iUnk68x5H35L7ROeAZKRlFE4QKLeEZARP7dfncAp6MkSwAGr/6W/8Jf++IqeLFCcmjlWXgrLZByx/L6NyBgHNdBiu/G6CrvprKifJgZuzVQfTivDHB1MNkuZd45JXY2gMQeaMOnjfqIP36r/5a3Oxrr70Wx9dlf/AA2YmAQV5QLQ+J/quvvsaqu9yUoH5e9fDwwzQVYMU7YRJjuYFebcfg1KlToXq0Zu49cW/swWlOT+TwciQHMc6FE8/4kt0t3sYz+71nnomxEoxNu6kaCuWVWFRlIuqe6OrBVk+x168kiOAnADJRyz0d9Arbcs5rzk0qjX6zszD8y/uy/Frp5bj63unTtMc7cyY80nXvcsGVW+tmC8zjV0IeQHAaK8WJ68wgyc/54XzlxDk+/4t/7df5veyuIsrDAZglkNZUtawi4acpmXRk7QCg+kIyWLIksqDen6b7vFpegbMMNM8bJiZn7NUMjs1CdoATe0AU4LhiBI7RYN3z8gvVQ9Xjvubfcg2/d//991Mjfne0Z9OktQ2bO/c99thj4Y+xiZHiXMLp5x555JEAX3Tw4lqM96iOcpdycn1YzQJPy+UUE/Pc8881z+UYxZ6gFvTFXRfJ7S+FE7aa606aEiu2I+Ce/b7v76EuTSvK85gUd/999wf5V7Vq4anK/PHa7jtxH0ly+8PC8t7ffPPNuB9VXvXj6MvRmxzqUPLuHDLu0Ue6tlKJS8wZhtkwLon9LcKk3FIcp4Ko8eVf/sWQOBU8eWufjKp1e+zyd/1CPUCMhj6ZFqBUr2de4pkcV30fg/YBwBHxWeJk4DhJSpxW4Dh53/ja16Muyt9DrTDprjC/42f3sS31cXr++X0HXtA6kA6gq0+LqaYpCA6tk4fgKZJKfSJRBsy1uLIFdPxuKiZgdPJsUuBuwK7i6hBVvmYHZ1lwdwJnZ9BiCIqyz3yPyXv88cebEXKrM7wupaCmv91FncyInCMlVZMBOu5/jgDxtYhx0d+G+zP0YEcxv38Rsn6Bx3XeD3LsWSuiVYVyNRsfmOZSNEDtfF+BfqdVGICqakuAffZrXw7gVPBEyw3B4qMmiRQk1jEIiVGJkGgtLvSmxeGgxMXl9IIPBw4Zh6wCHXpV4jgxseuu5Fj/EpO1GxPUz2huCtp9rLwxBtvB9X0lhg83R3MVOmgC2pXtjxOgyFesR1NrjiHQPI+Dn3e52Yzvua+4K9jX5RF20dpRQ3mVRr8/jlulakjqFqC0/tpKB8IaNKTA9Xzuc58LSSvf8lx2EPXcenz9nKrVBph2ghe8PpQ8oXrJpY49L7h+X1f6KnVN1A9uWDVJMUxioCK1xA6wpaF3ucjKy/LcxoS/y2/XVG2+/fgXPtsETgCIF2M/b01O/qp+i9u+pHmK+z5KR/lRpDthfsabMAMtVpaB0krAPlDiZOBUVaXEqMAJVaV/CQDdj3g+hD5XmkQ5DMf0fGYghtOrEEUn2skUKJYlR3ARdSVgKuETTALEz/m7LgcHXZVQwwqCMSzNyMnOqRExNpEa4RaRubeNgGuWr7wPeKoXwwWptPHzSjivz+MpXSxADIcdk9pLyMVrPnSQQgGA5fV5DD8ryHQVzODEu0XMSetJS2mzpGF4j1qUXn8AuQIni7si/TPnzD/ll1AUO9qiFUTZJSHY8mcbD3/6iUx5q04LCy1LHAdNqRE1PEWq+Nncfh7glAurnMDJdJJVDfamaeVFzQuO6y4cJ8gxohQCZruQ9wJOWFTFxf/k409EWoLnU6IYxFNVKYGcPImt6kqfRkSTSQUx5TJIJ+TV/jJem+fPUoXd+HjW8yzwHIPbHHkAprooak1TXgy53qmazI5NK09slTSxfivPiTmsu/XtOF2dEFWlFpEcJyQnv7vhqxaj54lIOs8aK+4VoZk9S0WGoPd+YvMU+/Awm7bftZez/C3m1cd7mNSt15mlUUVSueYASf693kfz+b7HratqEbCS1uJJ9rmCJpoDlQmPj5t9Uf5WX8r8I9WR124gSt3XW2kQq9QgqANeiHPVn65WzWQjj9505ThOuiCMFW8zIgbbCd2LlWGfGt+rbUgGkCpaSU58lTAd8CV/5CexhTTcRnPZ3wWakil642g+10Wjrm9WUhbnV1ldscL0jpdU0zsJZB2HOwFTV6zjGwuxSHLvJcCCxFH1hj8Glav0CXIs8CG9SpbWTMBY0GF5ZX+RGQUCzO9GSIJ7tFbqDOT9PKa4Kk9J0fTDFCffbYBpFTpN3DRF0bs/WiXOvR9/JFBTJ1PLIE6m2iqiq4KnqqsAsD1+3UuAARA4cgdvwL8VnU6Ue3tXd/y7gFMkmxOoeDYXVuCEKVpSCu60qh6ByB6mgZMAdZBD7RQrTHAqieRbNnySB2gBzWMya7Zq9kdkmbVTpUo4+QpfqxjJa6j6tOqCyqvuzgVW1mMW3dUYKM/qCKWVE23OcBgPRdyr2vXFHD16LPxSwbnCMx2nzgCLfdTzDoKOkaECgRYWV6RY6CHOXbr0aXm/cjurGqwJlzgb4NwRd0XqvCdqdj72fm83X69a7cFPfqIJnACPUqG8qcSpA3LbMx+IonhTMEqhvOavUsf6qUuYujdJhLbrpj/hir9T4rQCh/cDOAyIA1w5TnW36z120n/lm78cHMfXBakDo6QRMK44n9c41jM/eCakjeRTkDmoWkbVWnLwBWeuK7/9pxUc7zKtWz4aFmN51Jfjb8bPRRV8y9CGnmlA0U0qrG1oDQkoIQ/RwV3/S+Vy1nCrUlr9Ork17Q5JjQoH820Yf+NS7rdeQx2Okfdp+OMsEmcC7mNYIXOcFnX1ocj4aB9oPPa5TxNm2nHgVVM6zldU1m0rLa+vUFXhBucvJ0Buoc/ESTGJ6Cq993R9e+z3VFUfFTiRMpGB80vf+IVYnVo7Amc2osEE6zi/1xLcAJ6jCuw35SKaIGyEw1DSW/f3bJUQIV9aVXWRHhU01Ru+k0ckYDJRrsCJTUSYZJ2AoQIJinrNWkI6D8dQP1p/bg0g0bUTe01SVxV7LoGsilKqRPKWmX5Ri583LdFSMvxTfT5mfgueCDNwvouY72dx+l3AqSn3M4BZS2Ju4zjvb/Z9NMTkwUuNJ37ucwGcOphNf0vhOq1+nNYBtq+vpmCoItREzdD3pqeJ1prC6CB+JFX1ARKn1QF4913HY7I0WyP1oIhuAePqdZLCc410s9OolojOPk3V1lhb041+B2BaARU8xnFp0fvhtyovxMstjlOli7lFSkCBJFhUpy4opZ5hCkFRnW8e3+uwZsvXJfbyt7ydYg4ROOHZUnSXwK04di57IRTE6+YezQko7vMq6sk6qijE437XUWFu2XQ7M1fyvAc+3mMcPhBFAufTX/5CRCp3LLNsjtU01JxqkU3i6uSLAYy2HDm4Kek9duxYDFJYPLSxdecVSzqaEsdzFDWYTb5sYVgQr0fTGFOrA7CK8JpkreR44P4HIunbn/2cy9VbLaTqixEkk+SkaH1EGIBjt6Zq1oTvOnF1gOriqWb3zmZphd/oeud6jStFlmThH7W8NnxFfEaJaBjk3nvuCTAbzKxlupk3Wnlh99O+ILZWf+RCxUwLop1J4ZjOimDJrgYT22+ElI0wkOcvLpNIRzH7j++ZR/wMIRDLX1ZrolYWq1ll3Z6Ln2//xwBOU8h89ue/mDmO/7xgjxOP/E9pEg8j1OUEgswcm1gdXIyrwNVlqqPPrnY3n4/SDAkiqqNOSCuSBU7ET+y1h9mv5PDz1ceRzegcHfb7X/rSl9JRiu39ntUVsd0PA6TVpMWkiR0EONrS5dyhpgUXVk0eteAnxcJrBU445gw+MnkxEfIVwWIwsfh9YpOx6IKR/SThoOQzLhi5i+6Ce++9NySwHCvOwz0phQyuKn2M1mcTPm8tmTMus/Ox5uJ4fu9JtWNekLXeOQIuWaabCO9H70IsTcHpYpcYv/n6G+m7Tz8dFpYBzVihhhrqxBZVkyXR+0igDxA3IWAc189+5YulqiZLnTi+FkQBj4BZN9ZhZ/Lq69E8Nl0h8n1zjEYzMvcA7M39c/VgllSMzHFMrrq9zCQ7quQD7waOE+H3YkUXqfHggw8Gh5IQ1thUDQ34uiK/OvRuI7l3rKjq1Kw5vv5dqwjqa57TgKMTq7pQ7dWaJ//2R/Ui13LivH9jSFqXGgm+VvNsvJYYcAZVPibgHaOaClrP7/VX90VEzflszcvxsxl0qDuA7UZobj9ghqLhCeNw4W7gc6a4hgTkvFHFKXB8tJrjIfWLnmn1xnwAaFrfanzmyz/XLMcSOhk42YMcDjEfpZ19BY7pBWbqqWJi60I4hVaCEsfBdIVcZL8nB6d6an8awGnlJjEZRXJUB1xkvBXzvNUauVOqtEojpWZ93FmBKXDMRTL3x4kTPDUTUpB4vwLFBSOAvPdqsSk5cpoIu/uiaiK1w/ROkqhq3o7ve+7KI/2soKiOSM/l735GtSwYfU3jQDM8kv+ds8KJvD4bKX3/e9+jlYn7SxjULItVaXsncKrUdWEV8HyAB+c2SDV+5ktfeB+Jk8FjInQGjo3S8tFDMlk1wJ/Rkw5+omhWp7sqHKgLAKeqKgfmpwEcz12BWL22FTw13lYBdSdwqqqsPqkaHa41TdWhGGoQwFQHoZPt/gxKGyct+tMgXe6Bw7hYqpQ1DCIQPK+frdcZhQDFEWqjAFNE6jl9jm5ZOjo5b329ponUwj2lstLEHwEo4Y/tJC2nZg5qUNQtAiJCjkSOReYj+rbcwW2qtKkSJwBV5/ajQSeAE2AQBOXroap8hMQROCWp5zbg5M4H+nOMskoK66qTC5m2oMSpJPSnAZxKGitI7pSqFUSt3KbpmNNRaR4KK7oVLK7mmh9TVWNN1QxVqrWEOnByBEZdIBoCgsXJ9Rj+RByJz7tw6rVUwIZUc2vFsHTyj58RFFWieKxWServkYRuvz5Ivz9eo+dQ0hsq8doqLzTWdQtfzlukWHjdoa6VNAqUFqmSLeeqpuLNnWvaMZPuHN53S5wqpiKPNSjxDnAi6blmg7Wikg+5m0zwBSRO+CG4cQEkcas63Av+aUqcerw6Ia0k14moHKXVxVDB0woYJYeP1snWlNViCTO5EOVOFkZNLFNVCJwaOK3OOq+pJliFw4+xULXU0EiVPjrpnFy/5/sCrzVP2XNWbuPrETAu9d9KkpobJe/SmWjtmWBWynsNSiJDDW+98UZTHWbveg5VxNbYqq8d5ObffhKO8+kvfj4jhf+VDM8oaqvHEzix45umZAUO6slww6b99RzkYhG1emTNWamWRyXHO0G0cr0c873IcSWqVQI4iJV/tEqTViC0Jhm1EuMq8epnPXNrArhE20fOW8lOzQpGv2P6g/m9chldDoKnViXUPKAa+/L7eXe7HL33+/UeQvXBS5QEvidwqoSp6Sg1aaxacap6401Ku+oZ93vm3vhdp0MLS27jPPi5m1iZtZmS1yNPC8uvpN9G59UqYark+UmA86mf+9l3A6dAJBK6ihQqzuIMKMkYqO/FqhJASilXotaEXlHzQiTIiuxWcnwncDxWiN07rKoKnMo3qjnueWvdUasUqRMUpj8rqjoeK1hCsgDkiIhzXXVVhx+JCa1Wm5NRg7k19OF9mjzlvZklKCmu5rrHq9zHe1HaVoJcHZ81zOF5vAbXZCsZr5ZT9df4uQpE3/OYgrWGJ7zWsCrd+de9LuAnHk++JfDchPaFF17ISerheysB2w+Mju/wmo/GcNB0n/zC527jOFEiU3w4+XfUV6vVxu/RgZyylHW6cIYPgzhM5P9CjmPbY27MbDlFZwVaONSaYfsdaenqd1/tVj9OjY5XH0qVOILFic37MRSnV/G1RLC0eHJrNWqVQj7rONM60rVQW4aoNvysHmelRK1lqkHQcAmUEhLfM1uwOjmr2V/zsf2+916lbs0PrsAK6csjIt6ECKqbQfDl7qgGYHNWZTgIOZ/HE7AeU+kTLg4+L6AsMnRztZp6qqrURXEFs1yJE6mijIfqMf98ACR+EokTwCnEyUNHBmDlOQU41V6vTkdjMGECR2ktUgDHVo1VebOuHv0K5r7Uyfww4HTg43HwKzgU5xU4PlcrqNVBV0tGoqwVUuhznRCP4zGUAMapFOcx4LwWq1oJwOCqimwLYrtXz5GJ507Vah0bh17HnhJHXlGvrRJpJ7pmJnoNVQUKnIhyF+DY3cPfg/dxjYJTjuJxdehFUjnXUEl2XRBVPdaaLKcsWusWEHrtLg7N8UvwnEgY06FbPN6tPGZn2ZbffhLgPPn5z94GnGp2VwdglFmLqOIUDK+h/hPLY+y5wgclxyK/5pNEakNJBK+r/scFjhPhj5Nb1YZgrd0bKpGMiku9qzwqMRUc1Rm4ySQp+SKPmWNG4hYDrOfZ7hgj9gcu2YE1rFLVoJMtVYUbAAAgAElEQVQSvpDyo1RVbXisCtJKWP2I11nJdlWH1UryPQcrCG0JYHqNAsbze1+CxqT6XPqDB5uHwBGQZh80vdelWYDHqrEtuY2pFHYqqxmMTasqxP5PWeIInEyYsjCrwKk+mwqcMIUDQBlBEi7NSzmOKsjVInBqdp4TajihDugHAccacPeEqvsu1NXldyvwKveIPckZUKVabUqkCPf6aiKX1+L3pgDMBSbCWqQhHt7LGcpZlBK1OeMBuIGgF5Q1wapypaj4LCvaSa3Vl65uAVPdA62+pYjtlVBJJbtber9N+8Dvcoz84fvxgO/FnPd7UXGBdPaxYKSf145Awj/56U+HtLRkx0R7XR2OT3UYCmprxqZJrajVHUpRz1OrGWLwNWqC37xLzuy88JNInCc+9zPFhMoHj0Hgl6ZZ3pQ4OdgncEIP25pUAMEBIq2ClIq7iNPUPBnd4EbIYxK02FriQ56w4j/ydfnbTcfyDntZfNs4SOdiBY55KJ5TYFvyoSpUBVXHWDWTPb+D68qLgCeS6ARlJsbbrpPgde0S2zC6F6bRdQAjqRQQ1YyvXthM2qmeYIIMMNpN3oQ1r0HgROC31HtpQUrw3dInnG6cK/tNdpLhAqikgR44fChnNwIuHXWGbMLy4e9omsR7Al1JtDMW/WmYCgbHU5VsZcMWjTf1Hmupuce7Oxrb+iW6jOj0i/2QnDNjZQZRq8pw7LPJEzVOTUTlLmUxMx/KkNE6T34W4FQHURwmgya6ZkXVHi+ahGX/m+iBs6OqdP6FQ4rJlxjXZC5jMSdZKVY55pTJ7Dlu+lzC/5SvzonpYIBH4UamTURpKp91MjXzdXTJu6qFZFDz7DnKVABE5NtybZaNWC+lpHEiHNA333gzAoT6Ow4dOojuJ6WSa3LC1gCCXtdhOqiOG18z/lOCm/pyTHaPTp+29UctGAkPshn6O7vuGzb85lm+LwitLddoMBzTrT+Lh0Cw3io2FjEcYXkLfFBplRO9SDrHwMgOvBwEVfqpulwANk0wbUKw6InPHdOtIMUd4h7xzLt7mS+tkNC2nGNf1tvb2MzdedxSur2zn67DWL7sibHFtgLRxJIeiW1sy7PNfh2CiG54dn/ktxKeqM7B9xNSYuCTn/sM1y06s+AJaVN8N83KRA0iQ/8FOKFCKKeNdIUS73Dl6oZ38jR53z75duQeZ2nJQAuc1iBnuThVQTe/76Yt2UNKhsgWzPm4rnD3L1Ba+CM/McPtNAlLdqGywaSk/G7Oq58lLAwI44Wz59MLP/pRpHUoBVVtl5GA51BbsSsuP/bfkci7VbSZdVXSTFMCHOBR7HMs77ELKWBimMOqNLMFSvU2y8UCsL7OMWsTgeqR9vthmiPlllcpgUEdzdANIxo5cB4zfMw5PoDEFuB21XChmQxng2ulzBx5PpFGEQnyDihRe7Y5ck9SW8EsL9OpYpOoPftwufDae9AISHDr7zvaetPKPFF1Osqv06E1OoZQIh3gce8xgRP/B0LNjIEPETku/CZwimUVJriWleBR7OaAVJ70YlLvJDPtVC46gTrIIjMPEfwOrWyVCq1+nPcDThfH30fN1GOPPBrn9nzV5PYaTFxSHTqI1kObsiFotIQExkOPPByJU35nCp3/5995Kr1FwZ5guJuKT8mmZN0EJ4Hp4MXG8CV46Gzor3HQJc2WEPua9UdDrP493Ns9WFTVogmrKohuLuKr1lQNnkZIxMngPJ4vKhLmaUViNwz2OndLR9WfXukDNEyw1HeMhWPCfjbjKd0Jqy9Lc7P8Vri+SG+RGqgi6Ry/BnBsZzfLlthmhNnO0Y1m3U3HbQqi+72uCHa8cQ9OpVuEIJSYGjXFlZENoUxDmqGI95M25fV3S5wAzQ5w4nM1Xzi2IS6t2KKPcPYduqpcdbXSwXSKS9RtS9qqVfRBEsd9dPeiMj7x6Mea0kmJULlEFe1KsnfwDxkHO4BqPMgKdUIfePCBUD2qltMnT6V/9yf/jmz/KyGx9sAVYqtkJEl4WPVrcH81/yh6EXIfsedTJYkuIsawDwn2wMMPpQcpiruPzql50txhZjU6lsu7LEm2Y1csNkkxDw0HmzRE0ye90qo8Wu+ublDYZ2dW1ZuSjLr0PrZkVL1G+38j3TGmeQKdY9VmJG7ZSLM03LRfjzvZuIuNWxxEBxDG0GaZJsS5FUIbemwbdbRB19brbOOoGotFI0hid0xzy+0iUrmP9/xBDPp2JDU+9bOfjdrxqqpyeGGnkrMi0RXqZvDBTdTldM8K85VBdqUp9mPPJzLalBKK2moWNjnO+6gqOc5upMcjDz2cByBiOXhxkQhKmsirZbKUNj4EpKrJHOeDkE3VpPGYCVInT586nV584aWQdk7CEMnhFs+pFuYo1N8IM7w0kCxxnOqCz7wrJ6G7TeQRpNknnqSW6957aJ7ZHdJA/iYpNyHcMVHVWQ1anYpeZ61KqP1twmlJG5eOLvsIZUJaXRrIhcgANDHOMZU32lolWuyiKpU4GTy2p8vJ76G6Wbj2/DEcso/GUXP4zFb4jDsRtwMa+0K3s4eq8dfTpy9AH+BAdF6NZEPzumjv6xaQsed8jLqEuSWO9X4Sp1CMJnBq7U0Q45Yy4AAOEidiRRU4eb02Qx6u7Nui0KA+KkEFpJdUyfH7AGebVTxCGqWVmjZDtAhtjKaV0d+uJHMJoFdeeSX8HK5iCaQPJZ0WiOeoNd6XLl7OCds6/CDHwTEEoKQX6dOMd3lzXltzhefr7df6wWP7xKc+mY7eAyiw8Ox6paVonpGgzLsL57IX26nt4/O1njy84SW+1gz80rp3G1WCksmWojSA0wkWpU2nm79GD8S8i7DqTpDMUykit8ulRvYwtJOH/IwqVXpI76OV8D13HU1vvPJSunDuLJUNs2mM/kCjNJeyoE9r9U///Jn01skL6cYtigcUMuFX0Y2iZVz4TAQqw/ny/kqqGEZ+IIBTO283TXEuuubghOlsCawkz+0RS0pm9vtU8+12MlW7NjQnKN7eMfOq1FIo6xLfYKBtILmP1VtzUSzAV4opvWq+iWpKC8OJsRDPVW7LEbd+rukGJl5ZGmLKgZwlougW2POsmWwebvg5gmXmBRDXWYbMXGZ50wMPPJDGqH2aorDwEg2Xzl84F61FvJ7cUNPmAKghKg8E32H4ndeSE7Gy2lDSVRO7AfewqHrTPU21Rcp+m3yKrqt8zk6rxP68lkgRDfApbQUnOdm0/e202pWk9z1skTA6SPUEu+gMsd9pH2T4xjWaFMxSgEfPxP1sYDsyhGuDvbYmJ+fTv/jWf0ivvsHYTdA0ys6rbs4WXdQcgjIvMUdlTApAsnIp4xPPpZWfrwdwipNIItUqcXLXih2JI1lsxD6QNQU068eK0duAUlRavFYrJAuWW4Gjz2EBtSZ4BpEOOrlqwZ2/h4UBN7HfiwCK+ih0vuI/SlC4JiesOu2sCDDxagWxHDrdfGdBz3XEZ2ysXdRrdH6wKlKTHpG/Z8/edALO5PlNdD+PdLkxRbAWa0XJV3dy8dxeV80/duufY3TRsOuF7/kTVhW/h3muhYikcD0v00g8b56atzXodnc+YNvOLBqvi5TVyLO2iYKdxTCvEQ572StjAAkyMgIlQNrMTlxN7ewF39XG/mENy6A3kTCdgAkVT2OqtOWGZpu4IRbSt7/9dHqdbbpvTWIpNnAdmCsukN3mAD5U5yMW0m1Auf3vcKeURdb4mS/8bACn5qZmc3ynY0V4kIsPJoATRDlLmlinPwXg2HPXVEePqjlrmYiWhr8rDZ2g3AGUFEwz/gFO7q5u7RBuAf0oRfeGWQ1xdALyAvLms0ugKWV0K3hPZcHYgUt/j76XyIMp8aI2m3tr1jLx1qPXPOTo5sl1RUoI1yBUjuAS0FdTzfRqbTXTOYLs5vSUkL4RQ6IqAnIcv5vyiipaY/dBfSu9WEa76OfcN0idFRvG9cCRBtniwG6rbuc0B3A62FxX4GyzJ3xn9ybq3WQ62uy6f/lGD1K3QbR8If3Rv/3LdPIk/YOmUZNIm06PQfu8LbbP3GZDuyx5ClkO5VAlcf29uvMyvw33yme/+AVUVW5yHbq3hePkyoYdiVP9OD9t4MzScs2qTAmsgyfJlrfIdZx0SaKSxsx9fSyhgrTqShyrICODWXzoNY2xMMmstFspxkPGUiH5CmelaqlPj/3X9VDzHZ2CQ2OY+KVnjgTVgKWmddQ8FVPXxtM9LKgKnAoUuY1qqqaq5hQH0j0V90IjTGpSNrTqVE16p+EzbtE0xuQ/9NCJ9MSTjyG1yAJcmoHjoIKnqJdy6wNd7XiLe5AWPR224N3EAqT2fsyCxCEyANq51i1cEAvp7bdvpGeffZsCSbclyh1ZY7dCNrPbwupyCwM5rGU74QCM9bUzfkVJxAJu/u4Y/uyXvwgRL73eeLP2xQnPsY2V/PQdDsCfNnAEzQzgCeAweUocu01FMpQDKzdhdV/BDDf+pMQxwNpk58UH1bwzgxhafpq8TJ4WkeqqlvtEPMm+zkxYm6pF87hkMI7aRR4yrFiOXBnUnmCJdIZi0QRHCjWYt/HpBSSqKqPs1fGnM7JWLQRQGc82VWuEA1ikRskBo5mSuwHosSPkL7NF043rVzjuOm4EI/Z0SF0j13l1jusDdD2GezSzabPCnPSYfmELXr7f0HJkM7cJGi5dh9dcujyZzl24xTNFiVO2RZGfsLOgOxSGVamgU9UX01+to3FdAJLVV9YroZFagBOL8gs//+VokB3pDxI2AYO9FgAKzpMla5S2FGL80wfOVEgSV6+8xk6aOhLjgiMelNWHHMfd3QSaJDfzp1zMFjk0Tqg36J5V2iZcsy7+yAnW2aUas29y8Y57X21uQEtHUQffPseuNT20glPnWvRRRuLVKHmoGyfeAK7qhQnrg3vcR+DSMl+ljOerfYuL5LcT5//f2Zn/1nUdd/w8kiJFUSK10JIlWSQtx5IsyY4T27ETF4Gzo0kXBC1QtEWBpGjQIkgRIG1QNE3TDUHR/6g/O4iDtgmQxijauLK17+K+7/185pzz3uUTKTil8UzxLffed8+cme/MfGcmbVtWQ57NUZEmNK14ePOTb9DCjc7teFzLiwBttQCjB3oxIf0ICs+iUdbBN7RyYR6803GGwTj9ZMb39WPKwSxLTBq8eQdBuUntOL9v3ZtmlCTc52W+B/kEp0M7p0sOlU3C+/Cm8ngC+07n5lc5NZTjWRHG0pN2vXktMgllo7ZZoApO1ThxQ2oAsGqcOIoLVOqiGvgm+yIVSlS3rqL0jjlwAV2QqgIzyMqfC3AsK59z60mpbfSm1DZGfG04FBQGwXP0uqGFrpl3gmAewYhvsOesLFCDRNUFDaLjRmTgFx6VwuIQjIiBxMUEcB7ELB4k5C/lIvJY0XkrM02iEjKShV5nDu7lG1vUtll9NM4hurJ//LXX0BLHI5qsKYjOGSzKBrs6yogYjLLBgNvVWVIITEw+NjSSXn7hcpo4fjq9T3pmZvJ++sqvfzbduX8tzS4Sg9oHdgG/9A+ZPjAUss2GovM7WMykweTMMsDdEdfT6X/eu56u336IxkGrkZuiy2+eg875DTasAbDz0NlM+1BwevSsCksvw7+S3K6a3E1VhnJkjVOgjHhMeVBwajfMemM9RLszd6GPRs7F1mxlwWOgaaiiIjAFO7SjANXN09IZA6oA1b+r4BRN4VyCg7SdtW9w80fKQR28kTPyuRupY3dcmFoqYtbbfRNNscn1LIEX9MSikSK7XOKZQhYLGB5NuUrNmdwdTFM/x1QTRcO2EDbcam8i29WB7mbCc3s0k525ORJDMCJQOMowuDff/BR5MxpOMoLSASIKrP2SlwnKzTNFcBmcsr7OpBxGC+xfb6XxI6fSRycupuMMsF0mTfLgjnVotGeZu5WGnx5MF159Dk+By9Y8Ad73Dw7jfa4iYEaCqZS9O5NuP1xKU/N4kZgoG36LRx1DkONquWm5myeKKQthPSLk4VbnwGNwyX0UBdCWBS1Qfb7tWHRWp/XWFz+PxsmmKmILpWLTAwYOKKW/4dKKyoqg/H8EJ7QTx61unf/2HKA54g4j6UVC+/5Udr8xG82TJlPMUCmVCo1ANfrz6WFxbdU0qIFuMDLZKHEeWwSQ9rxSHjxX01bzQq8xGQUHAfBGmykOUI2W9CYrON4fR/wYRFTwVPGxSoTrR9BWZ84+mz732beIZMtHdohbHtDmaMgFGm47ChI7RbwlpVNPEZjrPZAW78ylG+/eSGeGRtMK13qPWNHk9P108rkT6fmPnU3nXz+XNhiXOru2lCbRuo+m4B/dgnvz0FmkBAZXmHTMcLiNOjWnaNjweAq+qwT/GqqobMX6nsonqmUI1SpUTBOC03jsqCipghP0hWKqanY8iEgNwdHjqLzhDys4bR6OblyJ+FSvJmJGgkwWx1na50lIKsBN2mQtH2m6tz6nJlLAvDl6MGofg37TDp0nvK4W8/vkm6TkZK6Mdif+VgPy2OduHkKDuaoIUvCrS/jBmRHWtef+PP7mHtlEwsg8EuY0v6MkZ82XfeHznyGKa7MnaA6LYDBA7eam0V5KpRk9efhQP0E72uAyYGR9diX997//Mr39rz9Jg1AeNplObB6qNdCTjj9Lu5hzp9Px50+lh9Albk8xH5z56lPTUCas6l1nDbbgQhME2MDkaI683kogizAEP7V+rC52aB5eq21SfE8VnGpFqqtdBacmqJuAuX6m9enPfzYwTgBhBccTlHxVJOxKZ001jkAzMtzlzrcjx0WDxUGrNquoXLWvqYorLb/Ka2rAALUsjOw4W7L6havWqUlCtYpfRuzTLH6r4XzPaz3RFBHjRSYCLzGA3grGENW4oMwyaobU83gkR1tDnmIU5H5nhqItovw5zLGag0SiEVyn78JzyQLj4XT7CdgBOE/Q8fyFC8+ntz79SWaQHmZfGeklrsLMdqdRwinnu/Eb87WfBT7IrIqp2zPpv/7jvfRvb/8itVZt2UZLOykS3KYDJ46kgdHh1HNkf1pACBcQ3hW03Bo0it5tIsubCMsGZkjcJnbMsw2yc1O8n0p+q8IR9JdqtqojVDRTe10qjm28z7WpjlNd1rarrjsedT3FhmfBsTtFBlKZWoFKl/3G7syuXCNyXKWhSnCX4ATVoGCazksZA1SN42B6MzSC41prFHGb0vDa6whiF8fR65IpWPnFdWfZ13eSjg7z7M415hXUWI7SWvLNIbnKbLbn+f99BMMGDzpEg0VhcWWnOJTNiX5rRp8NJppRDwCRj6b358NQv3PZL138CN7Rx2hvcpRUiPPXbfTk0BIrFwDxuNdsOef4pf4tKhbuzqd3f3Yl/eRHP0+T9xzCSmR5kG5kmk1iONvMbV8mPrPJqMpNhHmDcy+DY/q2AdxbSBfaziXYihHFkuQ6joj3uGqfuvC1eDFwV0NwYksFjim4rnCH6jFqp5AqLE2zFQHAGvxTeGyKreeh1okTF35MuLV6CghOoO3YyQ1Pqktwav/AuOhIbnZM1U5wzCgch4qyULafV6OoaWrDgmqfa8lKVI4an+F9NUPucz+FuCVZaw53XeqE7DyvMSYDx3VWIN/0/nDXw1QRnR3Mw2rzpMDMzdkG10jKF1wrUk4g7jPjTFBuBLMzPjaaLr0wkV5+6Rwt5pikxyytXqKxWxuL3CMn+pmlziECEg8IG5Hp1f14UXfSz3/6y/SLd6/QlvY4XhNxmP0HETE6uYIj1wnShEVCcPiyEcm31VuvFFCxfZDoEJY8WjRvgwL4m79r+sJ3VOGpglO1UpgwzTjvqcFK3+vzlRJTMVET+7Q+9danCVzmKS2xOHoWfKh2VQ/UHdcvZ5bxOKXptQAxXF+eD6Zesa0V+Nbm0XWhw352YZzY85xrDtL1Pmy11NPqSQmK1Sa1XMRrE+dYZVAbG1iuYscId9Lbb7+drpnPmiTR53kEsJ7ARY/gXwEwEdTQ3BqXwvzqPrMp1ET2k2nzddjFTpUBnhDW1wEmlnJoHxSOozAdT+IBTkCXPYKLjND1669DWWBVdYAtjY4MN09vrslbXofERXBumvkRNyFzkTOanwM3EZQjIIDmYJBZgvLKNS+Lw8CS/QcB67waTnKJHfWYXolj60DkcdHR6LpgnKaJqqar23xVs1W1TSRVURYRaijmq2LQpoapGKlNzFPjBOk6CEhOwstC4yNUVpFG1aE4IEL48kfMvMWOzlTT5k/+QtmuVml/kuAsQY10+PolgmgxLoe8lAJUo7cVIOtVWUkhlUJTJg9GLo7v+/GPfwyt4CpsN3r7Cmp1pdvsflU71+sWZRcEoPT2tz2sQtMWLCNE+wAlAwO4/sRORpgofOLYIGONTkNRfSaNjVPNQU5oX7+RYwv7zcCrWTIpKvDHJrSSVTpRLADiH9A6/y4NoMhMTy3SzJuPrTnyWs5wr4AcNiGe0QbaRFS2pvfHfQv6xCACrfgI0M1hmbCVhMb9dlxk3hs5a10BbNUsdaGr1mi+3lyrGuPKTMtC+ehaz4AyPOp6RnxMcFyFxght0DSLqXLZJazXvjgKjuSqALumOMQuClcJtLVzQOY+SgyguoZPEpw1CEpyYBQc+S5WMOiKN0t76w1RcKxoUHDUNpLk24IDXdVZk1t2omp+eQWYqKmxmSrsccv9glIWMAmOupa6MICWGcHzOcn047NjR9L5546lsdPDCKwFd+I1d6aEek1X3jDBb8E1Xl3tCU3y6L6xlgUqLIgn4TpvbdHhFF20xtuW+VxEsb1HLHofVIoNBE6vSmyllopF5vpHyI4bujR/tU4A0TSDb8iLqJY3VtQRg5onq55PJGxL8V81N3G9BUh3NnUsZ4YmbU80p2ya2qe+Huf/zJe+UAQna5yw8ZZ+ePERxMr9cTQzVXBiFlVJ1lVdY2LSk3ihUh3rHIgPY6qq4FyEAyNZSmqoTDtxTAV6Nf6jtpHfrOBMTEy0NY597z648j7uuJyUModS8+hNqne3eFKSxSIHw38DA6Q5GBA7epTxiseP0rtvPD07fiaNn2HqzDCt8fvpPoGnxNJmzrXHVL0HgBYTSejaTrfv03btEXO/J20CII9GIYUyQcyGMHDCKUprBATXwTyC2k0iyutO+jMM4OaLXZ3NnJPvjKgfsDET55Fi4VTAfZLBWGI1g1OPXSJTCH6ubtBwRrzGElytEKKKV8UuzefDOpRChIopmyC6HT5pCFzri7/x5ccExzaoOX7ToVfETZbdj7mIXBVfUBMnDrEOyIJ8TYme0I1bNwuxOkt85XvshXGWSSQeIPeixlHb1CrQWmpbqyXdAQqNWkbBsbLSv71Z77zzDqaKcD1xnFbQCjLLLnIucWNir/Gc18N3QbscAkcIai+cezq9dGkMgaHnDVlmrFVUAYhtwjTwyT46kK2zw/HKSTzS1mSFtiJTi+neQ5pTP4KWumi6AnND7oiCZR6aHhfaR0hsmEk13oYCBOFK/nEvuScJcl6TAh74KOpVFPqcJ/JHEroBWDuJxEgnhYbv6RpolpsZ/6ZGaQb7PE7TdFX842aIoKeOTwHGtSFUUwM1/9368ld/K9xxyUVhslRvjpHWrvq87lt4FAoOLqvxg/De1JuCY8p/ia9cJF0gFcEwv9xfL0rvyCl1fqA6YfmLdHaui7u8sJSGCHi8/NJLZHNvxsPSEOduehPaEU9239NkzcfGzsDsn02jaB+Bstdoh4Z71E6tzNF/BrxgHEf+bYSMdFldTpTAyPB+MNIh8NHxdPHCM+mjL32EWAxTf8EsK0tTsPFoSkBOdB8LurbsolA6s4k5wc1ZRrNMTdP988EcuSH6+JECWMb+bINTAEZRXrKJoMoD30LoYgY659bF7wHT9GHO+gne5S4geqzcZwRIyOXYyKCEgIEkoMsMXCMwuM296lHDO/7RlXDPeny1aETDc8S/apkMXg02VR5Sx5RlQcmv5R+Tw2WNjeijdap5amqsqn1q57DQal/5/a9yf5XcnAS04EusE13TLV0FaOqGOn13eBh3ErU5j4ZYRff29cM52W8zpaE0PpHrl6x4lIYgIWmJbO8C1MtAQqWvoLY0gldBYbTCgAUCNI4MDadXP/5Kun7rWvrgOi3J7t4KwpH5HqPLenDruMdHmeL79PGT0eIjiuB4iMFu3LwRGedNc1OchEwTQgCgxy3STR49djCdPnkkXb5wKn3k7Cla+x+jnokG2qQGjPaapeqRDadSiFQILvA6pcaLdP+cd1g93SAeTJEWkNcia1Bgm7ULAeVCxdQrKEIT261ULHEdfXzXHrBOC+CctUP2mdZIT/jvXum5gtxokZcBr9/XA8oAcMPKWogEo4G/EkuKTSk2Uhgju53TRjmPWKFeDoTWao5YjuLlWh8XeazIv+XYbgfXKKAqFDvo5xr+MPKa+t/+2u/l0vGSKV1ZKjMbze+RLFxdoWiM2MQwaf2xMYeGrkJ6Zp4SqnnVm4BncJBM78VLL8ZQiiUqH+XhrlN8tjBHy3jqiCIGonVWA2swAKk+ZKNtbXJDEJwjQ4fTG6+/nq7dupreu/oeFIGrMadzjUpFQwWWkGwsk9llLw6wuyV4Rx8dwrODpAwekF2ep25pY3UxDXKTjw4PUnIznCaeGeVxLJ0dHyVYR5fQw7jPShZBuQ1nmsd/LJiCzNGXSC3Pcw9m5pjSQorpwfR2moSCObdgW9ladcm5uR5vtIDWG9r2ImMz5x1doHOcIadoTCyWPsbeDxe5DJMLQaiLEncrhypiwSvQD4FrPHxPaJEsLG1elWcsn6meUD1OFrAsZDVZG5YvsFR+zZ/qjPjvJi5qH/d3v/GH/Fswle3qOkbcumSveM1aoOU5vgaUBmIYF86NhYs4Db64cv0uRG7nUNLC7eAILUAuQr2EfcYuyfROssJWLOIeS9P2NsYpQuMoOEXjmEck0nsUysQbn/hEuommee/qlXQFD0nGodSjV+cAAA1MSURBVMBZppweUS+7Y4DPSV0YJk1w6vRxmIJ0yBrsQ0u9h2mcBcy20hjPTfDaMydH0xmiuUNcM8qLWBELHOUpxRURzPPnCnyWeczS7MIaGoUkIkIzQ+XjIl7S0rrYxpr1nGFvLlwIRyysx+tEb+tiFXtQFjG/HhWx5aeZC2p6Pc3P1VhKfW6H4BQQXIWnHq/5mbbQlQPs9l4BdlidhuDka+0A7Qqa67Fbf/BnX8ux9Jy8CQNq35sNXNrVZamMSyE4BrnOIziy1MyPXL99j2DWfew8iTw8h4lnz0HWfgr73QsOYC6mpR1oHgvhQrIjB2TMx9NgoiLtz/n0JhDOI0RvX2PM4F202fvMI7hy9XoI8zrBM1vGqeoP6CrjhYwMoWXwhsaJqUxMMIoZV3l+eRKuCpUSo8x8OsD8TDwQAbBdMFzwOn/LGK4xHQHu7AIMPBKOclt8CHBXwCzraEHjLGqgDG4zrmsuQhOMZgHK+qUKTbfw5HXLJqgZWKufrZ9vnqNbAJrn2E04m/mq7nO0pbVokCoI8ZnQE1IwckezepwabmnGb6rgtf7om1/nG5dmAv5GcCI8gf7aIB2rqdokhN7bu47gjAMsnRdlvdMW44WgJt55wO+5dPnFV+mo8DS7t5Vu3GaAmNWT0AGm0DpVaMIsqJKV5MrnId28Se3zyIF+Gge8hKdC/dKtu9SI3+K9gE1KXQW6UTuwtphOHqM5wfgJ3OcBhrCeYOwg3cVPDAFSpzFdG+kAGqcHod+ne6kT7W6SrdNnoK0/NMujaeiVeEKPppZgyZFglKKwZtzXZt+SYDRDeRqeRqMnSlpy1rkpMM3FaT7fLVQdockL1P25pvDsJTjVhHQLb7d2anpUVQM1haZ5ro6GKpFuTW8J9jWP0/x8W3C+/q0/yRpH21nIylGuEX8rPHJtnR63TDcJZxMM4T35DoLk2PlFVPoHH9yLkPrmtimJQ2kN72ERGzAFZ+aRZbdEYLfDuwiEhvYoFj9sF+AXXHIInHKZueIzswvMgbiP8NzJLmf0lsHzoHz22VOj6ZXLz6WPv3g2jR6hxmiIGvMB2W0LAEcCZJxnwGQs2Gkdc2t2wajsGonBhzNL6c6D2XTj7nSaXUKzgM9SCzI8goIB5L2OUTLEEM53uN/GTayKbOGaZ3PbAZsBKMtNVqNloO4GzB5nFp6sZXa78Y9jkA6vdy/zspcW6eCYvDG7H93C9djrBaqoNKsw1e/WfS1V8Fp//OffAKiXQitFJ5A9SwwglZSkptdUrcMveQqweezoQSKaxHJgs/WBF4w5LC5spbd/9DNKTGlPMnwCxtpwWsVkzQKuJ2G/IVKYNxWbADD2f+RcWOfIYi+BcQYGjBy/CDhdJS7yKIZ2tXj/Jl7PJsK7vTqbfuc3v5A+9QpzsUbJlNOdQQqDwJ0XOWA2F2ZKxF3rG0wAxvu5Czfn9oNpSNz0KzZZraD0UqZMC5BNzNG2DzPOYJhoDRJpzTzoVDeeLxgPr6WJIepiVBxQNUK3qWqalLoIzd3cfL0+36116mI1TVE9/+54amd0uL63qbWaZlA8HJi4S3B2+77t8/7pd75Zgr8F45QD+FcQ4PE+trbo4LC1BAsPzgxu7QlyNX2b86mf17bRLIu00ZgnWrq+tg83vS89gK02C5Fq0UAX0jG7AoWTmIWxiyC1sLqwBjAIYirY+YuSykfoLHGJBcWLwRO7ffcmJ1fbzKH1aC+/PoPgfC69/vK5dPww3BnjH21TokFhKCuc22kA+4MpmgJMM9QdDDOzyLWLU/qoX8JcEbKMQJ7PGbYPnRD8mpDr/MioJisLOToFz3bv1LoQey1it6Zp/l3jLlUomlqh+b7dTM9eWqApDHuZp920UcY2nXRHU2D2Mnetb37327nnRdwlF7IAZQNCPG9iTea9wjMAQ20EJtuxEcwEZOqDurV4YXNwX5cwVRsreh40E0J7zIMzeikmO3rqqTSzRqks5m4Jlr5xi23Mj4Kz3/wR2eH7D/VqaHR07HRa4rWp2cl0/9FdLsemi9OQqKbIP02lr3zp19JrL58HAI+grTAVuM7LqJFFvCFNpQG5R7OQ1yFHrVHJGLlqY0XlsYkW2VBoajRWyof2sCQPPaaR4shwR/gA/Yjbv2123dtTAHLcfP/TFQ+PKsSvmKbuJdv5dzZfO3+6QXAcreExNRd7N61Uha8JsHczd7sJTTxXNE51AJreXvf52ib2W9/7TmicrHZKWLy0vvA75lScmsIIJ2hALsqBnnQCcDqE7d8CBM/eo4HjjYdpEBNwbIQOVwQEl8Ak/dQ2j44fTysIwOY+cEK/dUgckxtu3pciWY47kH75vpFY+MGws+cgdU0TNJyaQ1jgtKxgolYRnE0E6MtfepPUwHPpMF7VIsB7Zgre8aTt8jn+Fu3RNon7bBHlbWmKALgRmzETnbP8OXaRv61ZE1NPWXCI7KK9hMc9/lvB0QM0/G6sKTLrHW+ouVDNRd/dk+oISSRFi+Dshkt2E7mdJqUQyEvsZi8g3RSgeq17XXM+flYW3YLT5Ox0H7P1re//ZdzLfD8VHMFCievwpOZKryKSfAiQv/fv26JGeSAdxbsaAIEuATr/852fphE6QD1LHsks7hLlqcMnDqXxi+NkhMEpMOK2cekNYyiMVjQOSLQmEfi/V+cI+NFsGk2xDEAVm8ws0PuXxVwkNrNEhcAq/Ns3PnE5jZ0ZjXiMJcM2FtrYcPa3vXSGEQ5iLuAbtYwJyJhBURKcFazGjteziyBvZvIFCo+cVA5URvgth7uLtspEtOZP04TsZjp20SvVB2m/1K1V9hKcuujdZqtbGLo1Tz3eXoC58/xOwfH57hhTfa6jcX7w3Sw4oYtNAbizdMmz6YqdKaAtINGIK3YjNNAYLTYOUzS/fH8q/YxWGlO0F+mxGSTY5Nzls+nSqxfSxMWxtNgDTkHjpAHb94spSFewEPsQnBaLfeXaTLpKuer8iuF7KgCoW5ucJcuOYNgTZgWvaxWcdObMMXi9NqImfwR+MoeDGkNgyBQjgOt4RBsWnIlLjKSa1UfLhGMuXvN7FmHybysZsgbKkVr/iHGK1ezEZ7LANMWm2yR8aMGJA+2M9zSFYjfBaS7+bmZjN/P0pOeax2hfd1UUbqESUdZrbAqQ19H8bOvbf/fXHY2jsjYzq+DElss33J3Zq0ck5lGAyMTZYvaADYPcrLjQk9cYtEUXrkUYeKtoiOdfGEsvvnI+PXdpPK32kQ8iidhCcMwGu8PlGFslYFeF969Pp2u353GTeykmI1G61CJ6i5sOXupDMKOxI58zDHCAvJNYa40YU7t3HVqyhZnMRC0NtnwcrzPSy7HozW5bVVj8cqGes+6JR9RPZ586P6N2ys8+9tPcyU9a9BCOEM22bi9vz+LYMUfFT4lrav6UXFPJJ4WAl5hYU7B2Hqtz3N0EfSeuyreqKcTBNQ/sowBVIeqQ4lt/8fffj8sstzfvwLjqKjgF/eR7GTfT/2JWOOBWkAsISWsW5OMNzU8xrH7yXnrmzFPp/PlxulnRLauPHA/E7W00kQSocHGN6gT26CM/tUyqAUY/RfFrMOg2oSeok/rh4dp507yQeMRiuMh0iz9ItmaJyBHoiPCqYk0E8r4cDs1fuK5C1R05wRcKpmgaf1cjtdMkhYOQ72jc2N28oW77v5sQFX5Avrk7paJcR30yv16xWNWEWfg615HXrJOT2kvL7BSQzsI3haxiG+9XkCbDVNXEaM1t5WRo9iS5J3/1jz9ofI1Q5vUetW9U/kdHbdfrt27aAMAa/XV7ucE9RoFhqs3NTJKRplfLkUM8DvJBk4PweW2RCkayaN6Cd+kQ6wTiJuf6AMWCWeIzCGNUjToHq+z8eq9zTuhxVV+vJ8t8vTkdINkUnvaihjTkbVAXcsd6lj/28oLqcboBalNo9jJh3c/v9veTjpvPEd80b4yQp07gr3ltT8I3O+M6WbNk8mE9VhGiCHbmgGd9rfW9H/5Dl/zvtl/yTqs/UdZiSjUjzUhPKK36MEFbUjOw8xUm6QLbxnuKsNjMLLRN+c980Absf/huPGNioYTklfiGkHj+YK15teVSduCOcvO8xuicWrK8v5I5KYtQFyJEaxfJ2WtRm7t7N8F6klDtJUy7HbOowFBL3VqnW/vtdR8eF6jM48napyE8kf3vJEAraG79zT//04cTnPKtfXMmJxnS19PKo4AMnNnnxeJ8hcUbbmNE0VLsDEFpqMKOQMQCSVSyIlEBMq/USOt7DP+uZR7RPSHyXLv/VFVeWXMV3HUv9K8iDHtFZrsX+km5ne6r/TAap1vIHtdeOzXOr6J1mu+NjVZwTCcy3TCBRXDyOmRT5bW0/vZffviY4Ox1s9q7SKCMcljBLK1vyPKXI0OCUHReCNfhjdRgYuClkmEO7kjRJQFA1RC5UbNejnMrM2gttMj6peLb1v/lz7VjIR1b1sYB3ZpmL7Oxlxao72/GW/YSgL3MRFNz7SbqH8bM7S30Lm7R3A1N2dQwzfM3NdHj3lkViE6sq74/NExs6Jw5r9/1/wBkE0w42uJ3UQAAAABJRU5ErkJggg==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" name="Shape 3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5" name="Shape 3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6" name="Shape 3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9</xdr:col>
      <xdr:colOff>0</xdr:colOff>
      <xdr:row>7</xdr:row>
      <xdr:rowOff>0</xdr:rowOff>
    </xdr:from>
    <xdr:ext cx="304800" cy="304800"/>
    <xdr:sp macro="" textlink="">
      <xdr:nvSpPr>
        <xdr:cNvPr id="7" name="Shape 3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vistas.upcomillas.es/index.php/pensamiento/issue/view/64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reZzXr8X6ZmGSKciVo4ygHafOhD0G8j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open?id=1TyaTl9JOkJnkkeCQNdl3rAEkVSDXhVd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b2o_g71OThpwqpx8oFZqlYUcaNWOAa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Yc3yc1H_NDlvIfLYtH3sBB60DHGDBWN" TargetMode="External"/><Relationship Id="rId3" Type="http://schemas.openxmlformats.org/officeDocument/2006/relationships/hyperlink" Target="https://docs.google.com/spreadsheets/d/1-X47mFkWk3Z4WQsAY6MvJXw4G9F9U-58blmxT-QH-tk/edit?usp=sharing" TargetMode="External"/><Relationship Id="rId7" Type="http://schemas.openxmlformats.org/officeDocument/2006/relationships/hyperlink" Target="https://docs.google.com/spreadsheets/d/1pFvCwbKG3MWmB_8ZHNzWWdY0eDav9BC6UlO8fYzuA9I/edit?usp=sharing" TargetMode="External"/><Relationship Id="rId2" Type="http://schemas.openxmlformats.org/officeDocument/2006/relationships/hyperlink" Target="https://docs.google.com/spreadsheets/d/19N18VDgWzp5TtT9jInmMJKXvGxDCBJ2sTderB_X4xYo/edit?usp=sharing" TargetMode="External"/><Relationship Id="rId1" Type="http://schemas.openxmlformats.org/officeDocument/2006/relationships/hyperlink" Target="https://docs.google.com/spreadsheets/d/1fyUlOm8aC9AeSNsq5xyALYPTtVWPtbF-omemM3h73PE/edit?usp=sharing" TargetMode="External"/><Relationship Id="rId6" Type="http://schemas.openxmlformats.org/officeDocument/2006/relationships/hyperlink" Target="https://docs.google.com/spreadsheets/d/1HTUWSg2BOC-6G0e9u2ywBiGJcNUml8IKahzSZtqfJxU/edit?usp=sharing" TargetMode="External"/><Relationship Id="rId5" Type="http://schemas.openxmlformats.org/officeDocument/2006/relationships/hyperlink" Target="https://docs.google.com/spreadsheets/d/1gUJHYRN31P9tOjhO7u1MfxIgj5h9sLptaN3ypa2DBQs/edit?usp=sharing" TargetMode="External"/><Relationship Id="rId4" Type="http://schemas.openxmlformats.org/officeDocument/2006/relationships/hyperlink" Target="https://docs.google.com/spreadsheets/d/1D82DzV-cku7UHCOLANYPIX-ec_aiQIC2-XRxiE4UADs/edit?usp=sharing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osami.com/pageflip/RevistaAndaJunio2018/4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5OY8IBWZIX2ea7W6t03XOuRyzd_wghoOIzCteSpTcU0/edit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JUpNKgisd9nBRIQ9d6vL89cEOHzlcB_" TargetMode="External"/><Relationship Id="rId13" Type="http://schemas.openxmlformats.org/officeDocument/2006/relationships/hyperlink" Target="https://drive.google.com/open?id=1W480VSjTj9xJbdDXwsKTwSaWH3f5Sbm4" TargetMode="External"/><Relationship Id="rId3" Type="http://schemas.openxmlformats.org/officeDocument/2006/relationships/hyperlink" Target="https://drive.google.com/open?id=1Kyr7edhE_9DMxcMLyLOxF2pnuqizjpu5" TargetMode="External"/><Relationship Id="rId7" Type="http://schemas.openxmlformats.org/officeDocument/2006/relationships/hyperlink" Target="https://drive.google.com/open?id=17dWyKZg6AlLzuPrM-ATMwT9m-qUJ2Z_N" TargetMode="External"/><Relationship Id="rId12" Type="http://schemas.openxmlformats.org/officeDocument/2006/relationships/hyperlink" Target="https://drive.google.com/open?id=1H36rHFWJ3E8etJl4-CHDvoqMrKUtZ9va" TargetMode="External"/><Relationship Id="rId2" Type="http://schemas.openxmlformats.org/officeDocument/2006/relationships/hyperlink" Target="https://drive.google.com/open?id=15vcyNQZO9M3W_TC1h6b9GxXsSV0o9buB" TargetMode="External"/><Relationship Id="rId16" Type="http://schemas.openxmlformats.org/officeDocument/2006/relationships/hyperlink" Target="https://drive.google.com/open?id=1Az5xpwWEbiPHvCzWtVXYlgsUawqQ5hhP" TargetMode="External"/><Relationship Id="rId1" Type="http://schemas.openxmlformats.org/officeDocument/2006/relationships/hyperlink" Target="https://drive.google.com/open?id=1W-SlckcRMSWJxecRbUrKJPdMXmHweRmD" TargetMode="External"/><Relationship Id="rId6" Type="http://schemas.openxmlformats.org/officeDocument/2006/relationships/hyperlink" Target="https://drive.google.com/open?id=1JSDG1iqcHE7LqSdL6pQikeGvRX3d_VgW" TargetMode="External"/><Relationship Id="rId11" Type="http://schemas.openxmlformats.org/officeDocument/2006/relationships/hyperlink" Target="https://drive.google.com/open?id=19d_PBHjASAQgae7hIO7SzfzRx7z_csaJ" TargetMode="External"/><Relationship Id="rId5" Type="http://schemas.openxmlformats.org/officeDocument/2006/relationships/hyperlink" Target="https://drive.google.com/open?id=1uwJXVU3WmfM-YYkduCb1yMOpGpl1HI0M" TargetMode="External"/><Relationship Id="rId15" Type="http://schemas.openxmlformats.org/officeDocument/2006/relationships/hyperlink" Target="https://drive.google.com/open?id=1CKT3ZB-6cnxEhVutAZpW7tn27tA5OUgX" TargetMode="External"/><Relationship Id="rId10" Type="http://schemas.openxmlformats.org/officeDocument/2006/relationships/hyperlink" Target="https://drive.google.com/open?id=1m762h_9zqbF1fE9Bb5P0-VHxs2qO2QmP" TargetMode="External"/><Relationship Id="rId4" Type="http://schemas.openxmlformats.org/officeDocument/2006/relationships/hyperlink" Target="https://drive.google.com/open?id=1q7G-Z4nXbZubq6EOoDgHkKbmvpkDQthR" TargetMode="External"/><Relationship Id="rId9" Type="http://schemas.openxmlformats.org/officeDocument/2006/relationships/hyperlink" Target="https://drive.google.com/open?id=1ETx2X9lK41StfiLy2Vmw7QQ7ZQw-V1N0" TargetMode="External"/><Relationship Id="rId14" Type="http://schemas.openxmlformats.org/officeDocument/2006/relationships/hyperlink" Target="https://drive.google.com/open?id=1Ev8yJFsfhdzza3dIfgqQNVHBmRIBisv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VXBwJo8CjTkYfjY25RPUgi8QPdtaXlU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open?id=1S-sj1UHd_tTQuN2VAGsOyaiyA1QK1yhT" TargetMode="External"/><Relationship Id="rId1" Type="http://schemas.openxmlformats.org/officeDocument/2006/relationships/hyperlink" Target="https://drive.google.com/open?id=1LMaSgUfje-LIOh2qwd01HVfjW5UlD0A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revistas.umch.edu.pe/EducaUMCH/issue/view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0" zoomScaleNormal="80" workbookViewId="0">
      <selection activeCell="H8" sqref="H8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5" customWidth="1"/>
    <col min="4" max="4" width="40" customWidth="1"/>
    <col min="5" max="5" width="6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1.7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ht="21.7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ht="21.7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ht="21.75" customHeight="1" x14ac:dyDescent="0.2">
      <c r="A6" s="2"/>
      <c r="B6" s="2"/>
      <c r="C6" s="45" t="s">
        <v>4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6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6" ht="16.5" customHeight="1" x14ac:dyDescent="0.2">
      <c r="A9" s="1"/>
      <c r="B9" s="3"/>
      <c r="C9" s="4"/>
      <c r="D9" s="4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.5" customHeight="1" x14ac:dyDescent="0.2">
      <c r="A10" s="1"/>
      <c r="B10" s="6"/>
      <c r="C10" s="7" t="s">
        <v>5</v>
      </c>
      <c r="D10" s="9" t="s">
        <v>6</v>
      </c>
      <c r="E10" s="10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6"/>
      <c r="C11" s="2"/>
      <c r="D11" s="10"/>
      <c r="E11" s="10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2">
      <c r="A12" s="1"/>
      <c r="B12" s="6"/>
      <c r="C12" s="12" t="s">
        <v>9</v>
      </c>
      <c r="D12" s="14" t="s">
        <v>12</v>
      </c>
      <c r="E12" s="10"/>
      <c r="F12" s="1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6"/>
      <c r="C13" s="7"/>
      <c r="D13" s="10"/>
      <c r="E13" s="10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6"/>
      <c r="C14" s="7" t="s">
        <v>14</v>
      </c>
      <c r="D14" s="10" t="s">
        <v>15</v>
      </c>
      <c r="E14" s="10"/>
      <c r="F14" s="1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6"/>
      <c r="C15" s="7"/>
      <c r="D15" s="10"/>
      <c r="E15" s="10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6"/>
      <c r="C16" s="7" t="s">
        <v>16</v>
      </c>
      <c r="D16" s="14" t="s">
        <v>65</v>
      </c>
      <c r="E16" s="17" t="str">
        <f>HYPERLINK("https://dialnet.unirioja.es/ejemplar/495513","índice")</f>
        <v>índice</v>
      </c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6"/>
      <c r="C17" s="7"/>
      <c r="D17" s="10"/>
      <c r="E17" s="15"/>
      <c r="F17" s="1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6"/>
      <c r="C18" s="7"/>
      <c r="D18" s="10"/>
      <c r="E18" s="15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6"/>
      <c r="C19" s="18"/>
      <c r="D19" s="20"/>
      <c r="E19" s="18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6" ht="14.25" customHeight="1" x14ac:dyDescent="0.2">
      <c r="B21" s="3"/>
      <c r="C21" s="4"/>
      <c r="D21" s="4"/>
      <c r="E21" s="4"/>
      <c r="F21" s="5"/>
    </row>
    <row r="22" spans="1:26" ht="14.25" customHeight="1" x14ac:dyDescent="0.2">
      <c r="B22" s="6"/>
      <c r="C22" s="7" t="s">
        <v>5</v>
      </c>
      <c r="D22" s="23" t="s">
        <v>55</v>
      </c>
      <c r="E22" s="10"/>
      <c r="F22" s="11"/>
    </row>
    <row r="23" spans="1:26" ht="14.25" customHeight="1" x14ac:dyDescent="0.2">
      <c r="B23" s="6"/>
      <c r="C23" s="2"/>
      <c r="D23" s="29"/>
      <c r="E23" s="10"/>
      <c r="F23" s="11"/>
    </row>
    <row r="24" spans="1:26" ht="14.25" customHeight="1" x14ac:dyDescent="0.2">
      <c r="B24" s="6"/>
      <c r="C24" s="12" t="s">
        <v>9</v>
      </c>
      <c r="D24" s="23" t="s">
        <v>56</v>
      </c>
      <c r="E24" s="10"/>
      <c r="F24" s="11"/>
    </row>
    <row r="25" spans="1:26" ht="14.25" customHeight="1" x14ac:dyDescent="0.2">
      <c r="B25" s="6"/>
      <c r="C25" s="7"/>
      <c r="D25" s="10"/>
      <c r="E25" s="10"/>
      <c r="F25" s="11"/>
    </row>
    <row r="26" spans="1:26" ht="14.25" customHeight="1" x14ac:dyDescent="0.2">
      <c r="B26" s="6"/>
      <c r="C26" s="7" t="s">
        <v>14</v>
      </c>
      <c r="D26" s="10" t="s">
        <v>109</v>
      </c>
      <c r="E26" s="10"/>
      <c r="F26" s="11"/>
    </row>
    <row r="27" spans="1:26" ht="14.25" customHeight="1" x14ac:dyDescent="0.2">
      <c r="B27" s="6"/>
      <c r="C27" s="7"/>
      <c r="D27" s="10"/>
      <c r="E27" s="10"/>
      <c r="F27" s="11"/>
    </row>
    <row r="28" spans="1:26" ht="14.25" customHeight="1" x14ac:dyDescent="0.2">
      <c r="B28" s="6"/>
      <c r="C28" s="7" t="s">
        <v>16</v>
      </c>
      <c r="D28" s="14" t="s">
        <v>57</v>
      </c>
      <c r="E28" s="17" t="str">
        <f>HYPERLINK("http://muse.jhu.edu/issue/38224","Índice")</f>
        <v>Índice</v>
      </c>
      <c r="F28" s="11"/>
    </row>
    <row r="29" spans="1:26" ht="14.25" customHeight="1" x14ac:dyDescent="0.2">
      <c r="B29" s="6"/>
      <c r="C29" s="7" t="s">
        <v>16</v>
      </c>
      <c r="D29" s="14" t="s">
        <v>58</v>
      </c>
      <c r="E29" s="17" t="str">
        <f>HYPERLINK("http://muse.jhu.edu/issue/38889","Índice")</f>
        <v>Índice</v>
      </c>
      <c r="F29" s="11"/>
    </row>
    <row r="30" spans="1:26" ht="14.25" customHeight="1" x14ac:dyDescent="0.2">
      <c r="B30" s="6"/>
      <c r="C30" s="7"/>
      <c r="D30" s="10"/>
      <c r="E30" s="15"/>
      <c r="F30" s="11"/>
    </row>
    <row r="31" spans="1:26" ht="14.25" customHeight="1" x14ac:dyDescent="0.2">
      <c r="B31" s="16"/>
      <c r="C31" s="18"/>
      <c r="D31" s="20"/>
      <c r="E31" s="18"/>
      <c r="F31" s="19"/>
    </row>
    <row r="32" spans="1:26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">
      <c r="B33" s="3"/>
      <c r="C33" s="4"/>
      <c r="D33" s="4"/>
      <c r="E33" s="4"/>
      <c r="F33" s="5"/>
    </row>
    <row r="34" spans="1:24" ht="14.25" customHeight="1" x14ac:dyDescent="0.2">
      <c r="B34" s="6"/>
      <c r="C34" s="7" t="s">
        <v>5</v>
      </c>
      <c r="D34" s="23" t="s">
        <v>83</v>
      </c>
      <c r="E34" s="10"/>
      <c r="F34" s="11"/>
    </row>
    <row r="35" spans="1:24" ht="14.25" customHeight="1" x14ac:dyDescent="0.2">
      <c r="B35" s="6"/>
      <c r="C35" s="2"/>
      <c r="D35" s="29"/>
      <c r="E35" s="10"/>
      <c r="F35" s="11"/>
    </row>
    <row r="36" spans="1:24" ht="14.25" customHeight="1" x14ac:dyDescent="0.2">
      <c r="B36" s="6"/>
      <c r="C36" s="12" t="s">
        <v>9</v>
      </c>
      <c r="D36" s="23" t="s">
        <v>84</v>
      </c>
      <c r="E36" s="10"/>
      <c r="F36" s="11"/>
    </row>
    <row r="37" spans="1:24" ht="14.25" customHeight="1" x14ac:dyDescent="0.2">
      <c r="B37" s="6"/>
      <c r="C37" s="7"/>
      <c r="D37" s="10"/>
      <c r="E37" s="10"/>
      <c r="F37" s="11"/>
    </row>
    <row r="38" spans="1:24" ht="14.25" customHeight="1" x14ac:dyDescent="0.2">
      <c r="B38" s="6"/>
      <c r="C38" s="7" t="s">
        <v>14</v>
      </c>
      <c r="D38" s="10" t="s">
        <v>110</v>
      </c>
      <c r="E38" s="10"/>
      <c r="F38" s="11"/>
    </row>
    <row r="39" spans="1:24" ht="14.25" customHeight="1" x14ac:dyDescent="0.2">
      <c r="B39" s="6"/>
      <c r="C39" s="7"/>
      <c r="D39" s="10"/>
      <c r="E39" s="10"/>
      <c r="F39" s="11"/>
    </row>
    <row r="40" spans="1:24" ht="14.25" customHeight="1" x14ac:dyDescent="0.2">
      <c r="B40" s="6"/>
      <c r="C40" s="7" t="s">
        <v>16</v>
      </c>
      <c r="D40" s="14" t="s">
        <v>85</v>
      </c>
      <c r="E40" s="17" t="str">
        <f>HYPERLINK("https://onlinelibrary.wiley.com/toc/1552146x/47/6","índice")</f>
        <v>índice</v>
      </c>
      <c r="F40" s="11"/>
    </row>
    <row r="41" spans="1:24" ht="14.25" customHeight="1" x14ac:dyDescent="0.2">
      <c r="B41" s="6"/>
      <c r="C41" s="7" t="s">
        <v>16</v>
      </c>
      <c r="D41" s="14" t="s">
        <v>86</v>
      </c>
      <c r="E41" s="17" t="str">
        <f>HYPERLINK("https://onlinelibrary.wiley.com/toc/1552146x/48/1","índice")</f>
        <v>índice</v>
      </c>
      <c r="F41" s="11"/>
    </row>
    <row r="42" spans="1:24" s="26" customFormat="1" ht="14.25" customHeight="1" x14ac:dyDescent="0.2">
      <c r="B42" s="6"/>
      <c r="C42" s="7" t="s">
        <v>16</v>
      </c>
      <c r="D42" s="14" t="s">
        <v>87</v>
      </c>
      <c r="E42" s="17" t="str">
        <f>HYPERLINK("https://onlinelibrary.wiley.com/toc/1552146x/48/2","Indice")</f>
        <v>Indice</v>
      </c>
      <c r="F42" s="11"/>
    </row>
    <row r="43" spans="1:24" s="26" customFormat="1" ht="14.25" customHeight="1" x14ac:dyDescent="0.2">
      <c r="B43" s="6"/>
      <c r="C43" s="7" t="s">
        <v>16</v>
      </c>
      <c r="D43" s="14" t="s">
        <v>88</v>
      </c>
      <c r="E43" s="17" t="str">
        <f>HYPERLINK("https://onlinelibrary.wiley.com/toc/1552146x/48/3","Indice")</f>
        <v>Indice</v>
      </c>
      <c r="F43" s="11"/>
    </row>
    <row r="44" spans="1:24" s="26" customFormat="1" ht="14.25" customHeight="1" x14ac:dyDescent="0.2">
      <c r="B44" s="6"/>
      <c r="F44" s="11"/>
    </row>
    <row r="45" spans="1:24" ht="14.25" customHeight="1" x14ac:dyDescent="0.2">
      <c r="B45" s="6"/>
      <c r="F45" s="11"/>
    </row>
    <row r="46" spans="1:24" ht="14.25" customHeight="1" x14ac:dyDescent="0.2">
      <c r="B46" s="16"/>
      <c r="C46" s="18"/>
      <c r="D46" s="20"/>
      <c r="E46" s="18"/>
      <c r="F46" s="19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2"/>
    <row r="204" spans="1:24" ht="14.25" customHeight="1" x14ac:dyDescent="0.2"/>
    <row r="205" spans="1:24" ht="14.25" customHeight="1" x14ac:dyDescent="0.2"/>
    <row r="206" spans="1:24" ht="14.25" customHeight="1" x14ac:dyDescent="0.2"/>
    <row r="207" spans="1:24" ht="14.25" customHeight="1" x14ac:dyDescent="0.2"/>
    <row r="208" spans="1:24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16" r:id="rId1" display="Índice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zoomScale="80" zoomScaleNormal="80" workbookViewId="0">
      <selection activeCell="C18" sqref="C18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9.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2.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2.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2.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2.5" customHeight="1" x14ac:dyDescent="0.2">
      <c r="A6" s="2"/>
      <c r="B6" s="2"/>
      <c r="C6" s="45" t="s">
        <v>101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4.25" customHeight="1" x14ac:dyDescent="0.2">
      <c r="A8" s="2"/>
      <c r="B8" s="3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4.25" customHeight="1" x14ac:dyDescent="0.2">
      <c r="A9" s="2"/>
      <c r="B9" s="6"/>
      <c r="C9" s="7" t="s">
        <v>5</v>
      </c>
      <c r="D9" s="23" t="s">
        <v>27</v>
      </c>
      <c r="E9" s="10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2"/>
      <c r="B10" s="6"/>
      <c r="C10" s="2"/>
      <c r="D10" s="10"/>
      <c r="E10" s="10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2"/>
      <c r="B11" s="6"/>
      <c r="C11" s="12" t="s">
        <v>9</v>
      </c>
      <c r="D11" s="23" t="s">
        <v>28</v>
      </c>
      <c r="E11" s="10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4.25" customHeight="1" x14ac:dyDescent="0.2">
      <c r="A12" s="2"/>
      <c r="B12" s="6"/>
      <c r="C12" s="7"/>
      <c r="D12" s="10"/>
      <c r="E12" s="10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4.25" customHeight="1" x14ac:dyDescent="0.2">
      <c r="A13" s="2"/>
      <c r="B13" s="6"/>
      <c r="C13" s="7" t="s">
        <v>14</v>
      </c>
      <c r="D13" s="10" t="s">
        <v>129</v>
      </c>
      <c r="E13" s="10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4.25" customHeight="1" x14ac:dyDescent="0.2">
      <c r="A14" s="2"/>
      <c r="B14" s="6"/>
      <c r="C14" s="7"/>
      <c r="D14" s="10"/>
      <c r="E14" s="10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14.25" customHeight="1" x14ac:dyDescent="0.2">
      <c r="A15" s="2"/>
      <c r="B15" s="6"/>
      <c r="C15" s="7" t="s">
        <v>16</v>
      </c>
      <c r="D15" s="10" t="s">
        <v>29</v>
      </c>
      <c r="E15" s="39" t="s">
        <v>19</v>
      </c>
      <c r="F15" s="1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14.25" customHeight="1" x14ac:dyDescent="0.2">
      <c r="A16" s="2"/>
      <c r="B16" s="6"/>
      <c r="C16" s="7"/>
      <c r="D16" s="10"/>
      <c r="E16" s="22"/>
      <c r="F16" s="1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4.25" customHeight="1" x14ac:dyDescent="0.2">
      <c r="A17" s="2"/>
      <c r="B17" s="16"/>
      <c r="C17" s="18"/>
      <c r="D17" s="20"/>
      <c r="E17" s="18"/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4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4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4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"/>
    <row r="188" spans="1:24" ht="15.75" customHeight="1" x14ac:dyDescent="0.2"/>
    <row r="189" spans="1:24" ht="15.75" customHeight="1" x14ac:dyDescent="0.2"/>
    <row r="190" spans="1:24" ht="15.75" customHeight="1" x14ac:dyDescent="0.2"/>
    <row r="191" spans="1:24" ht="15.75" customHeight="1" x14ac:dyDescent="0.2"/>
    <row r="192" spans="1:24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15" r:id="rId1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2"/>
  <sheetViews>
    <sheetView zoomScale="80" zoomScaleNormal="80" workbookViewId="0">
      <selection activeCell="E20" sqref="E20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9.1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5.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5.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5.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5.5" customHeight="1" x14ac:dyDescent="0.2">
      <c r="A6" s="2"/>
      <c r="B6" s="2"/>
      <c r="C6" s="45" t="s">
        <v>102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4.25" customHeight="1" x14ac:dyDescent="0.2">
      <c r="A8" s="2"/>
      <c r="B8" s="3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4.25" customHeight="1" x14ac:dyDescent="0.2">
      <c r="A9" s="2"/>
      <c r="B9" s="6"/>
      <c r="C9" s="7" t="s">
        <v>5</v>
      </c>
      <c r="D9" s="28" t="s">
        <v>104</v>
      </c>
      <c r="E9" s="10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2"/>
      <c r="B10" s="6"/>
      <c r="C10" s="2"/>
      <c r="D10" s="29"/>
      <c r="E10" s="10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2"/>
      <c r="B11" s="6"/>
      <c r="C11" s="12" t="s">
        <v>9</v>
      </c>
      <c r="D11" s="23" t="s">
        <v>33</v>
      </c>
      <c r="E11" s="10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4.25" customHeight="1" x14ac:dyDescent="0.2">
      <c r="A12" s="2"/>
      <c r="B12" s="6"/>
      <c r="C12" s="7"/>
      <c r="D12" s="10"/>
      <c r="E12" s="10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4.25" customHeight="1" x14ac:dyDescent="0.2">
      <c r="A13" s="2"/>
      <c r="B13" s="6"/>
      <c r="C13" s="7" t="s">
        <v>14</v>
      </c>
      <c r="D13" s="13" t="s">
        <v>126</v>
      </c>
      <c r="E13" s="10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4.25" customHeight="1" x14ac:dyDescent="0.2">
      <c r="A14" s="2"/>
      <c r="B14" s="6"/>
      <c r="C14" s="7"/>
      <c r="D14" s="10"/>
      <c r="E14" s="10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14.25" customHeight="1" x14ac:dyDescent="0.2">
      <c r="A15" s="2"/>
      <c r="B15" s="6"/>
      <c r="C15" s="7" t="s">
        <v>16</v>
      </c>
      <c r="D15" s="13" t="s">
        <v>34</v>
      </c>
      <c r="E15" s="39" t="s">
        <v>19</v>
      </c>
      <c r="F15" s="1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14.25" customHeight="1" x14ac:dyDescent="0.2">
      <c r="A16" s="2"/>
      <c r="B16" s="6"/>
      <c r="C16" s="7"/>
      <c r="D16" s="21"/>
      <c r="E16" s="30"/>
      <c r="F16" s="1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4.25" customHeight="1" x14ac:dyDescent="0.2">
      <c r="A17" s="2"/>
      <c r="B17" s="16"/>
      <c r="C17" s="18"/>
      <c r="D17" s="20"/>
      <c r="E17" s="18"/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"/>
    <row r="29" spans="1:24" ht="15.75" customHeight="1" x14ac:dyDescent="0.2"/>
    <row r="30" spans="1:24" ht="15.75" customHeight="1" x14ac:dyDescent="0.2"/>
    <row r="31" spans="1:24" ht="15.75" customHeight="1" x14ac:dyDescent="0.2"/>
    <row r="32" spans="1:2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</sheetData>
  <mergeCells count="5">
    <mergeCell ref="C2:E2"/>
    <mergeCell ref="C4:E4"/>
    <mergeCell ref="C3:E3"/>
    <mergeCell ref="C6:E6"/>
    <mergeCell ref="C5:E5"/>
  </mergeCells>
  <conditionalFormatting sqref="A6:B7 F6:Z7 C7:E7">
    <cfRule type="notContainsBlanks" dxfId="0" priority="1">
      <formula>LEN(TRIM(A6))&gt;0</formula>
    </cfRule>
  </conditionalFormatting>
  <hyperlinks>
    <hyperlink ref="E15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opLeftCell="A10" workbookViewId="0">
      <selection activeCell="C1" sqref="C1"/>
    </sheetView>
  </sheetViews>
  <sheetFormatPr baseColWidth="10" defaultColWidth="12.625" defaultRowHeight="15" customHeight="1" x14ac:dyDescent="0.2"/>
  <cols>
    <col min="1" max="1" width="7.25" style="35" customWidth="1"/>
    <col min="2" max="2" width="1.5" style="35" customWidth="1"/>
    <col min="3" max="3" width="17.625" style="35" customWidth="1"/>
    <col min="4" max="4" width="32.5" style="35" customWidth="1"/>
    <col min="5" max="5" width="17.875" style="35" customWidth="1"/>
    <col min="6" max="6" width="1.625" style="35" customWidth="1"/>
    <col min="7" max="7" width="10.625" style="35" customWidth="1"/>
    <col min="8" max="8" width="4.875" style="35" customWidth="1"/>
    <col min="9" max="9" width="2.125" style="35" customWidth="1"/>
    <col min="10" max="10" width="13.875" style="35" customWidth="1"/>
    <col min="11" max="11" width="19.75" style="35" customWidth="1"/>
    <col min="12" max="12" width="13.875" style="35" customWidth="1"/>
    <col min="13" max="13" width="16.75" style="35" customWidth="1"/>
    <col min="14" max="24" width="10.625" style="35" customWidth="1"/>
    <col min="25" max="16384" width="12.625" style="35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4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4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4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4" customHeight="1" x14ac:dyDescent="0.2">
      <c r="A6" s="2"/>
      <c r="B6" s="2"/>
      <c r="C6" s="45" t="s">
        <v>106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6.5" customHeight="1" x14ac:dyDescent="0.2">
      <c r="A8" s="1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customFormat="1" ht="14.25" customHeight="1" x14ac:dyDescent="0.2">
      <c r="B9" s="3"/>
      <c r="C9" s="4"/>
      <c r="D9" s="4"/>
      <c r="E9" s="4"/>
      <c r="F9" s="5"/>
    </row>
    <row r="10" spans="1:26" customFormat="1" ht="28.5" x14ac:dyDescent="0.2">
      <c r="B10" s="6"/>
      <c r="C10" s="8" t="s">
        <v>5</v>
      </c>
      <c r="D10" s="29" t="s">
        <v>128</v>
      </c>
      <c r="E10" s="10"/>
      <c r="F10" s="11"/>
    </row>
    <row r="11" spans="1:26" customFormat="1" ht="14.25" customHeight="1" x14ac:dyDescent="0.2">
      <c r="B11" s="6"/>
      <c r="C11" s="2"/>
      <c r="D11" s="29"/>
      <c r="E11" s="10"/>
      <c r="F11" s="11"/>
    </row>
    <row r="12" spans="1:26" customFormat="1" ht="14.25" customHeight="1" x14ac:dyDescent="0.2">
      <c r="B12" s="6"/>
      <c r="C12" s="7" t="s">
        <v>9</v>
      </c>
      <c r="D12" s="7" t="s">
        <v>66</v>
      </c>
      <c r="E12" s="37"/>
      <c r="F12" s="11"/>
    </row>
    <row r="13" spans="1:26" customFormat="1" ht="14.25" customHeight="1" x14ac:dyDescent="0.2">
      <c r="B13" s="6"/>
      <c r="C13" s="7"/>
      <c r="D13" s="7"/>
      <c r="E13" s="37"/>
      <c r="F13" s="11"/>
    </row>
    <row r="14" spans="1:26" customFormat="1" ht="14.25" customHeight="1" x14ac:dyDescent="0.2">
      <c r="B14" s="6"/>
      <c r="C14" s="7" t="s">
        <v>14</v>
      </c>
      <c r="D14" s="2" t="s">
        <v>130</v>
      </c>
      <c r="E14" s="37"/>
      <c r="F14" s="11"/>
    </row>
    <row r="15" spans="1:26" customFormat="1" ht="14.25" customHeight="1" x14ac:dyDescent="0.2">
      <c r="B15" s="6"/>
      <c r="C15" s="7"/>
      <c r="D15" s="2"/>
      <c r="E15" s="37"/>
      <c r="F15" s="11"/>
    </row>
    <row r="16" spans="1:26" customFormat="1" ht="14.25" customHeight="1" x14ac:dyDescent="0.2">
      <c r="B16" s="6"/>
      <c r="C16" s="7" t="s">
        <v>16</v>
      </c>
      <c r="D16" s="2" t="s">
        <v>67</v>
      </c>
      <c r="E16" s="39" t="s">
        <v>19</v>
      </c>
      <c r="F16" s="11"/>
    </row>
    <row r="17" spans="1:24" customFormat="1" ht="14.25" customHeight="1" x14ac:dyDescent="0.2">
      <c r="B17" s="16"/>
      <c r="C17" s="18"/>
      <c r="D17" s="20"/>
      <c r="E17" s="18"/>
      <c r="F17" s="19"/>
    </row>
    <row r="18" spans="1:24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4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4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4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"/>
    <row r="197" spans="1:24" ht="15.75" customHeight="1" x14ac:dyDescent="0.2"/>
    <row r="198" spans="1:24" ht="15.75" customHeight="1" x14ac:dyDescent="0.2"/>
    <row r="199" spans="1:24" ht="15.75" customHeight="1" x14ac:dyDescent="0.2"/>
    <row r="200" spans="1:24" ht="15.75" customHeight="1" x14ac:dyDescent="0.2"/>
    <row r="201" spans="1:24" ht="15.75" customHeight="1" x14ac:dyDescent="0.2"/>
    <row r="202" spans="1:24" ht="15.75" customHeight="1" x14ac:dyDescent="0.2"/>
    <row r="203" spans="1:24" ht="15.75" customHeight="1" x14ac:dyDescent="0.2"/>
    <row r="204" spans="1:24" ht="15.75" customHeight="1" x14ac:dyDescent="0.2"/>
    <row r="205" spans="1:24" ht="15.75" customHeight="1" x14ac:dyDescent="0.2"/>
    <row r="206" spans="1:24" ht="15.75" customHeight="1" x14ac:dyDescent="0.2"/>
    <row r="207" spans="1:24" ht="15.75" customHeight="1" x14ac:dyDescent="0.2"/>
    <row r="208" spans="1:2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5">
    <mergeCell ref="C2:E2"/>
    <mergeCell ref="C3:E3"/>
    <mergeCell ref="C4:E4"/>
    <mergeCell ref="C5:E5"/>
    <mergeCell ref="C6:E6"/>
  </mergeCells>
  <conditionalFormatting sqref="A12:B16 E12:Z15 F16:Z16 A17:Z24">
    <cfRule type="notContainsBlanks" dxfId="3" priority="1">
      <formula>LEN(TRIM(A12))&gt;0</formula>
    </cfRule>
  </conditionalFormatting>
  <hyperlinks>
    <hyperlink ref="E16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9"/>
  <sheetViews>
    <sheetView zoomScale="80" zoomScaleNormal="80" workbookViewId="0">
      <selection activeCell="C1" sqref="C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8.25" customWidth="1"/>
    <col min="4" max="4" width="32.5" customWidth="1"/>
    <col min="5" max="5" width="10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1.7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1.7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1.7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1.75" customHeight="1" x14ac:dyDescent="0.2">
      <c r="A6" s="2"/>
      <c r="B6" s="2"/>
      <c r="C6" s="45" t="s">
        <v>3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4.25" customHeight="1" x14ac:dyDescent="0.2">
      <c r="A9" s="2"/>
      <c r="B9" s="3"/>
      <c r="C9" s="4"/>
      <c r="D9" s="4"/>
      <c r="E9" s="4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2"/>
      <c r="B10" s="6"/>
      <c r="C10" s="7" t="s">
        <v>5</v>
      </c>
      <c r="D10" s="23" t="s">
        <v>8</v>
      </c>
      <c r="E10" s="10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2"/>
      <c r="B11" s="6"/>
      <c r="C11" s="2"/>
      <c r="D11" s="10"/>
      <c r="E11" s="10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4.25" customHeight="1" x14ac:dyDescent="0.2">
      <c r="A12" s="2"/>
      <c r="B12" s="6"/>
      <c r="C12" s="12" t="s">
        <v>9</v>
      </c>
      <c r="D12" s="23" t="s">
        <v>10</v>
      </c>
      <c r="E12" s="10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4.25" customHeight="1" x14ac:dyDescent="0.2">
      <c r="A13" s="2"/>
      <c r="B13" s="6"/>
      <c r="C13" s="7"/>
      <c r="D13" s="10"/>
      <c r="E13" s="10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4.25" customHeight="1" x14ac:dyDescent="0.2">
      <c r="A14" s="2"/>
      <c r="B14" s="6"/>
      <c r="C14" s="7" t="s">
        <v>14</v>
      </c>
      <c r="D14" s="10" t="s">
        <v>111</v>
      </c>
      <c r="E14" s="10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14.25" customHeight="1" x14ac:dyDescent="0.2">
      <c r="A15" s="2"/>
      <c r="B15" s="6"/>
      <c r="C15" s="7"/>
      <c r="D15" s="10"/>
      <c r="E15" s="10"/>
      <c r="F15" s="1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14.25" customHeight="1" x14ac:dyDescent="0.2">
      <c r="A16" s="2"/>
      <c r="B16" s="6"/>
      <c r="C16" s="7" t="s">
        <v>16</v>
      </c>
      <c r="D16" s="10" t="s">
        <v>32</v>
      </c>
      <c r="E16" s="27" t="str">
        <f>HYPERLINK("https://dialnet.unirioja.es/ejemplar/497905","Índice")</f>
        <v>Índice</v>
      </c>
      <c r="F16" s="1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4.25" customHeight="1" x14ac:dyDescent="0.2">
      <c r="A17" s="2"/>
      <c r="B17" s="6"/>
      <c r="C17" s="7"/>
      <c r="D17" s="21"/>
      <c r="E17" s="22"/>
      <c r="F17" s="1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4.25" customHeight="1" x14ac:dyDescent="0.2">
      <c r="A18" s="2"/>
      <c r="B18" s="16"/>
      <c r="C18" s="18"/>
      <c r="D18" s="20"/>
      <c r="E18" s="18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4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4.25" customHeight="1" x14ac:dyDescent="0.2">
      <c r="A20" s="2"/>
      <c r="B20" s="3"/>
      <c r="C20" s="4"/>
      <c r="D20" s="4"/>
      <c r="E20" s="4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4.25" customHeight="1" x14ac:dyDescent="0.2">
      <c r="A21" s="2"/>
      <c r="B21" s="6"/>
      <c r="C21" s="7" t="s">
        <v>5</v>
      </c>
      <c r="D21" s="23" t="s">
        <v>20</v>
      </c>
      <c r="E21" s="10"/>
      <c r="F21" s="1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4.25" customHeight="1" x14ac:dyDescent="0.2">
      <c r="A22" s="2"/>
      <c r="B22" s="6"/>
      <c r="C22" s="2"/>
      <c r="D22" s="29"/>
      <c r="E22" s="10"/>
      <c r="F22" s="1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">
      <c r="A23" s="2"/>
      <c r="B23" s="6"/>
      <c r="C23" s="12" t="s">
        <v>9</v>
      </c>
      <c r="D23" s="23" t="s">
        <v>22</v>
      </c>
      <c r="E23" s="10"/>
      <c r="F23" s="1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customHeight="1" x14ac:dyDescent="0.2">
      <c r="B24" s="6"/>
      <c r="C24" s="7"/>
      <c r="D24" s="10"/>
      <c r="E24" s="10"/>
      <c r="F24" s="11"/>
    </row>
    <row r="25" spans="1:24" ht="14.25" customHeight="1" x14ac:dyDescent="0.2">
      <c r="B25" s="6"/>
      <c r="C25" s="7" t="s">
        <v>14</v>
      </c>
      <c r="D25" s="10" t="s">
        <v>112</v>
      </c>
      <c r="E25" s="10"/>
      <c r="F25" s="11"/>
    </row>
    <row r="26" spans="1:24" ht="14.25" customHeight="1" x14ac:dyDescent="0.2">
      <c r="B26" s="6"/>
      <c r="C26" s="7"/>
      <c r="D26" s="10"/>
      <c r="E26" s="10"/>
      <c r="F26" s="11"/>
    </row>
    <row r="27" spans="1:24" ht="14.25" customHeight="1" x14ac:dyDescent="0.2">
      <c r="B27" s="6"/>
      <c r="C27" s="7" t="s">
        <v>16</v>
      </c>
      <c r="D27" s="10" t="s">
        <v>133</v>
      </c>
      <c r="E27" s="27" t="str">
        <f>HYPERLINK("https://www.cristianismeijusticia.net/sites/default/files/pdf/es210.pdf","Índice")</f>
        <v>Índice</v>
      </c>
      <c r="F27" s="11"/>
    </row>
    <row r="28" spans="1:24" ht="14.25" customHeight="1" x14ac:dyDescent="0.2">
      <c r="B28" s="6"/>
      <c r="C28" s="7"/>
      <c r="D28" s="21"/>
      <c r="E28" s="30"/>
      <c r="F28" s="11"/>
    </row>
    <row r="29" spans="1:24" ht="14.25" customHeight="1" x14ac:dyDescent="0.2">
      <c r="B29" s="16"/>
      <c r="C29" s="18"/>
      <c r="D29" s="20"/>
      <c r="E29" s="18"/>
      <c r="F29" s="19"/>
    </row>
    <row r="30" spans="1:24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 customHeight="1" x14ac:dyDescent="0.2">
      <c r="B31" s="3"/>
      <c r="C31" s="4"/>
      <c r="D31" s="4"/>
      <c r="E31" s="4"/>
      <c r="F31" s="5"/>
    </row>
    <row r="32" spans="1:24" ht="14.25" customHeight="1" x14ac:dyDescent="0.2">
      <c r="B32" s="6"/>
      <c r="C32" s="7" t="s">
        <v>5</v>
      </c>
      <c r="D32" s="28" t="s">
        <v>132</v>
      </c>
      <c r="E32" s="10"/>
      <c r="F32" s="11"/>
    </row>
    <row r="33" spans="1:24" ht="14.25" customHeight="1" x14ac:dyDescent="0.2">
      <c r="B33" s="6"/>
      <c r="C33" s="2"/>
      <c r="D33" s="29"/>
      <c r="E33" s="10"/>
      <c r="F33" s="11"/>
    </row>
    <row r="34" spans="1:24" ht="14.25" customHeight="1" x14ac:dyDescent="0.2">
      <c r="B34" s="6"/>
      <c r="C34" s="12" t="s">
        <v>9</v>
      </c>
      <c r="D34" s="23" t="s">
        <v>24</v>
      </c>
      <c r="E34" s="10"/>
      <c r="F34" s="11"/>
    </row>
    <row r="35" spans="1:24" ht="14.25" customHeight="1" x14ac:dyDescent="0.2">
      <c r="B35" s="6"/>
      <c r="C35" s="7"/>
      <c r="D35" s="10"/>
      <c r="E35" s="10"/>
      <c r="F35" s="11"/>
    </row>
    <row r="36" spans="1:24" ht="14.25" customHeight="1" x14ac:dyDescent="0.2">
      <c r="B36" s="6"/>
      <c r="C36" s="7" t="s">
        <v>14</v>
      </c>
      <c r="D36" s="10" t="s">
        <v>113</v>
      </c>
      <c r="E36" s="30"/>
      <c r="F36" s="11"/>
    </row>
    <row r="37" spans="1:24" ht="14.25" customHeight="1" x14ac:dyDescent="0.2">
      <c r="B37" s="6"/>
      <c r="C37" s="7"/>
      <c r="D37" s="10"/>
      <c r="E37" s="10"/>
      <c r="F37" s="11"/>
    </row>
    <row r="38" spans="1:24" ht="14.25" customHeight="1" x14ac:dyDescent="0.2">
      <c r="B38" s="6"/>
      <c r="C38" s="7" t="s">
        <v>16</v>
      </c>
      <c r="D38" s="10" t="s">
        <v>69</v>
      </c>
      <c r="E38" s="17" t="str">
        <f>HYPERLINK("https://razonyfe.org/images/stories/sep2018/sep2018.pdf","índice")</f>
        <v>índice</v>
      </c>
      <c r="F38" s="11"/>
    </row>
    <row r="39" spans="1:24" ht="14.25" customHeight="1" x14ac:dyDescent="0.2">
      <c r="B39" s="6"/>
      <c r="C39" s="7"/>
      <c r="D39" s="21"/>
      <c r="E39" s="30"/>
      <c r="F39" s="11"/>
    </row>
    <row r="40" spans="1:24" ht="14.25" customHeight="1" x14ac:dyDescent="0.2">
      <c r="B40" s="16"/>
      <c r="C40" s="18"/>
      <c r="D40" s="20"/>
      <c r="E40" s="18"/>
      <c r="F40" s="19"/>
    </row>
    <row r="41" spans="1:24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">
      <c r="B42" s="3"/>
      <c r="C42" s="4"/>
      <c r="D42" s="4"/>
      <c r="E42" s="4"/>
      <c r="F42" s="5"/>
    </row>
    <row r="43" spans="1:24" ht="14.25" customHeight="1" x14ac:dyDescent="0.2">
      <c r="B43" s="6"/>
      <c r="C43" s="7" t="s">
        <v>5</v>
      </c>
      <c r="D43" s="28" t="s">
        <v>73</v>
      </c>
      <c r="E43" s="10"/>
      <c r="F43" s="11"/>
    </row>
    <row r="44" spans="1:24" ht="14.25" customHeight="1" x14ac:dyDescent="0.2">
      <c r="B44" s="6"/>
      <c r="C44" s="2"/>
      <c r="D44" s="29"/>
      <c r="E44" s="10"/>
      <c r="F44" s="11"/>
    </row>
    <row r="45" spans="1:24" ht="14.25" customHeight="1" x14ac:dyDescent="0.2">
      <c r="B45" s="6"/>
      <c r="C45" s="12" t="s">
        <v>9</v>
      </c>
      <c r="D45" s="28" t="s">
        <v>74</v>
      </c>
      <c r="E45" s="10"/>
      <c r="F45" s="11"/>
    </row>
    <row r="46" spans="1:24" ht="14.25" customHeight="1" x14ac:dyDescent="0.2">
      <c r="B46" s="6"/>
      <c r="C46" s="7"/>
      <c r="D46" s="10"/>
      <c r="E46" s="10"/>
      <c r="F46" s="11"/>
    </row>
    <row r="47" spans="1:24" ht="14.25" customHeight="1" x14ac:dyDescent="0.2">
      <c r="B47" s="6"/>
      <c r="C47" s="7" t="s">
        <v>14</v>
      </c>
      <c r="D47" s="10"/>
      <c r="E47" s="10"/>
      <c r="F47" s="11"/>
    </row>
    <row r="48" spans="1:24" ht="14.25" customHeight="1" x14ac:dyDescent="0.2">
      <c r="B48" s="6"/>
      <c r="C48" s="7"/>
      <c r="D48" s="10"/>
      <c r="E48" s="10"/>
      <c r="F48" s="11"/>
    </row>
    <row r="49" spans="1:24" s="26" customFormat="1" ht="14.25" customHeight="1" x14ac:dyDescent="0.2">
      <c r="B49" s="6"/>
      <c r="C49" s="7" t="s">
        <v>16</v>
      </c>
      <c r="D49" s="13" t="s">
        <v>75</v>
      </c>
      <c r="E49" s="41" t="s">
        <v>68</v>
      </c>
      <c r="F49" s="11"/>
    </row>
    <row r="50" spans="1:24" s="26" customFormat="1" ht="14.25" customHeight="1" x14ac:dyDescent="0.2">
      <c r="B50" s="6"/>
      <c r="C50" s="7" t="s">
        <v>16</v>
      </c>
      <c r="D50" s="13" t="s">
        <v>77</v>
      </c>
      <c r="E50" s="41" t="s">
        <v>68</v>
      </c>
      <c r="F50" s="11"/>
    </row>
    <row r="51" spans="1:24" ht="14.25" customHeight="1" x14ac:dyDescent="0.2">
      <c r="B51" s="6"/>
      <c r="C51" s="7" t="s">
        <v>16</v>
      </c>
      <c r="D51" s="13" t="s">
        <v>78</v>
      </c>
      <c r="E51" s="41" t="s">
        <v>68</v>
      </c>
      <c r="F51" s="11"/>
    </row>
    <row r="52" spans="1:24" ht="14.25" customHeight="1" x14ac:dyDescent="0.2">
      <c r="B52" s="6"/>
      <c r="C52" s="7" t="s">
        <v>16</v>
      </c>
      <c r="D52" s="13" t="s">
        <v>114</v>
      </c>
      <c r="E52" s="41" t="s">
        <v>68</v>
      </c>
      <c r="F52" s="11"/>
    </row>
    <row r="53" spans="1:24" s="26" customFormat="1" ht="14.25" customHeight="1" x14ac:dyDescent="0.2">
      <c r="B53" s="6"/>
      <c r="C53" s="7" t="s">
        <v>16</v>
      </c>
      <c r="D53" s="43" t="s">
        <v>79</v>
      </c>
      <c r="E53" s="41" t="s">
        <v>68</v>
      </c>
      <c r="F53" s="11"/>
    </row>
    <row r="54" spans="1:24" s="26" customFormat="1" ht="14.25" customHeight="1" x14ac:dyDescent="0.2">
      <c r="B54" s="6"/>
      <c r="C54" s="7" t="s">
        <v>16</v>
      </c>
      <c r="D54" s="43" t="s">
        <v>80</v>
      </c>
      <c r="E54" s="41" t="s">
        <v>68</v>
      </c>
      <c r="F54" s="11"/>
    </row>
    <row r="55" spans="1:24" ht="14.25" customHeight="1" x14ac:dyDescent="0.2">
      <c r="B55" s="6"/>
      <c r="C55" s="7" t="s">
        <v>16</v>
      </c>
      <c r="D55" s="13" t="s">
        <v>82</v>
      </c>
      <c r="E55" s="41" t="s">
        <v>68</v>
      </c>
      <c r="F55" s="11"/>
    </row>
    <row r="56" spans="1:24" ht="14.25" customHeight="1" x14ac:dyDescent="0.2">
      <c r="B56" s="16"/>
      <c r="C56" s="18"/>
      <c r="D56" s="20"/>
      <c r="E56" s="18"/>
      <c r="F56" s="19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B58" s="3"/>
      <c r="C58" s="4"/>
      <c r="D58" s="4"/>
      <c r="E58" s="4"/>
      <c r="F58" s="5"/>
    </row>
    <row r="59" spans="1:24" ht="14.25" customHeight="1" x14ac:dyDescent="0.2">
      <c r="B59" s="6"/>
      <c r="C59" s="7" t="s">
        <v>5</v>
      </c>
      <c r="D59" s="28" t="s">
        <v>89</v>
      </c>
      <c r="E59" s="10"/>
      <c r="F59" s="11"/>
    </row>
    <row r="60" spans="1:24" ht="14.25" customHeight="1" x14ac:dyDescent="0.2">
      <c r="B60" s="6"/>
      <c r="C60" s="2"/>
      <c r="D60" s="29"/>
      <c r="E60" s="10"/>
      <c r="F60" s="11"/>
    </row>
    <row r="61" spans="1:24" ht="14.25" customHeight="1" x14ac:dyDescent="0.2">
      <c r="B61" s="6"/>
      <c r="C61" s="12" t="s">
        <v>9</v>
      </c>
      <c r="D61" s="28" t="s">
        <v>90</v>
      </c>
      <c r="E61" s="10"/>
      <c r="F61" s="11"/>
    </row>
    <row r="62" spans="1:24" ht="14.25" customHeight="1" x14ac:dyDescent="0.2">
      <c r="B62" s="6"/>
      <c r="C62" s="7"/>
      <c r="D62" s="10"/>
      <c r="E62" s="10"/>
      <c r="F62" s="11"/>
    </row>
    <row r="63" spans="1:24" ht="14.25" customHeight="1" x14ac:dyDescent="0.2">
      <c r="B63" s="6"/>
      <c r="C63" s="7" t="s">
        <v>14</v>
      </c>
      <c r="D63" s="10" t="s">
        <v>115</v>
      </c>
      <c r="E63" s="10"/>
      <c r="F63" s="11"/>
    </row>
    <row r="64" spans="1:24" ht="14.25" customHeight="1" x14ac:dyDescent="0.2">
      <c r="B64" s="6"/>
      <c r="C64" s="7"/>
      <c r="D64" s="10"/>
      <c r="E64" s="10"/>
      <c r="F64" s="11"/>
    </row>
    <row r="65" spans="1:24" ht="14.25" customHeight="1" x14ac:dyDescent="0.2">
      <c r="B65" s="6"/>
      <c r="C65" s="7" t="s">
        <v>16</v>
      </c>
      <c r="D65" s="13" t="s">
        <v>91</v>
      </c>
      <c r="E65" s="42" t="str">
        <f>HYPERLINK("https://www.herder.de/thph/hefte/archiv/93-2018/1-2018/","índice")</f>
        <v>índice</v>
      </c>
      <c r="F65" s="11"/>
    </row>
    <row r="66" spans="1:24" ht="14.25" customHeight="1" x14ac:dyDescent="0.2">
      <c r="B66" s="6"/>
      <c r="C66" s="7" t="s">
        <v>16</v>
      </c>
      <c r="D66" s="13" t="s">
        <v>92</v>
      </c>
      <c r="E66" s="42" t="str">
        <f>HYPERLINK("https://www.herder.de/thph/hefte/archiv/93-2018/2-2018/","índice")</f>
        <v>índice</v>
      </c>
      <c r="F66" s="11"/>
    </row>
    <row r="67" spans="1:24" ht="14.25" customHeight="1" x14ac:dyDescent="0.2">
      <c r="B67" s="6"/>
      <c r="C67" s="7"/>
      <c r="D67" s="10"/>
      <c r="E67" s="15"/>
      <c r="F67" s="11"/>
    </row>
    <row r="68" spans="1:24" ht="14.25" customHeight="1" x14ac:dyDescent="0.2">
      <c r="B68" s="16"/>
      <c r="C68" s="18"/>
      <c r="D68" s="20"/>
      <c r="E68" s="18"/>
      <c r="F68" s="19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B70" s="3"/>
      <c r="C70" s="4"/>
      <c r="D70" s="4"/>
      <c r="E70" s="4"/>
      <c r="F70" s="5"/>
    </row>
    <row r="71" spans="1:24" ht="14.25" customHeight="1" x14ac:dyDescent="0.2">
      <c r="B71" s="6"/>
      <c r="C71" s="7" t="s">
        <v>5</v>
      </c>
      <c r="D71" s="23" t="s">
        <v>52</v>
      </c>
      <c r="E71" s="10"/>
      <c r="F71" s="11"/>
    </row>
    <row r="72" spans="1:24" ht="14.25" customHeight="1" x14ac:dyDescent="0.2">
      <c r="B72" s="6"/>
      <c r="C72" s="2"/>
      <c r="D72" s="29"/>
      <c r="E72" s="10"/>
      <c r="F72" s="11"/>
    </row>
    <row r="73" spans="1:24" ht="28.5" customHeight="1" x14ac:dyDescent="0.2">
      <c r="B73" s="6"/>
      <c r="C73" s="12" t="s">
        <v>9</v>
      </c>
      <c r="D73" s="29" t="s">
        <v>53</v>
      </c>
      <c r="E73" s="10"/>
      <c r="F73" s="11"/>
    </row>
    <row r="74" spans="1:24" ht="14.25" customHeight="1" x14ac:dyDescent="0.2">
      <c r="B74" s="6"/>
      <c r="C74" s="7"/>
      <c r="D74" s="29"/>
      <c r="E74" s="10"/>
      <c r="F74" s="11"/>
    </row>
    <row r="75" spans="1:24" ht="14.25" customHeight="1" x14ac:dyDescent="0.2">
      <c r="B75" s="6"/>
      <c r="C75" s="7" t="s">
        <v>14</v>
      </c>
      <c r="D75" s="10" t="s">
        <v>127</v>
      </c>
      <c r="E75" s="10"/>
      <c r="F75" s="11"/>
    </row>
    <row r="76" spans="1:24" ht="14.25" customHeight="1" x14ac:dyDescent="0.2">
      <c r="B76" s="6"/>
      <c r="C76" s="7"/>
      <c r="D76" s="10"/>
      <c r="E76" s="10"/>
      <c r="F76" s="11"/>
    </row>
    <row r="77" spans="1:24" ht="14.25" customHeight="1" x14ac:dyDescent="0.2">
      <c r="B77" s="6"/>
      <c r="C77" s="7" t="s">
        <v>16</v>
      </c>
      <c r="D77" s="13" t="s">
        <v>54</v>
      </c>
      <c r="E77" s="40" t="s">
        <v>19</v>
      </c>
      <c r="F77" s="11"/>
    </row>
    <row r="78" spans="1:24" ht="14.25" customHeight="1" x14ac:dyDescent="0.2">
      <c r="B78" s="6"/>
      <c r="C78" s="7"/>
      <c r="D78" s="24"/>
      <c r="E78" s="30"/>
      <c r="F78" s="11"/>
    </row>
    <row r="79" spans="1:24" ht="14.25" customHeight="1" x14ac:dyDescent="0.2">
      <c r="B79" s="16"/>
      <c r="C79" s="18"/>
      <c r="D79" s="20"/>
      <c r="E79" s="18"/>
      <c r="F79" s="19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B142" s="1"/>
      <c r="C142" s="1"/>
      <c r="D142" s="1"/>
      <c r="E142" s="1"/>
      <c r="F142" s="1"/>
      <c r="G142" s="1"/>
    </row>
    <row r="143" spans="1:24" ht="14.25" customHeight="1" x14ac:dyDescent="0.2">
      <c r="B143" s="1"/>
      <c r="C143" s="1"/>
      <c r="D143" s="1"/>
      <c r="E143" s="1"/>
      <c r="F143" s="1"/>
      <c r="G143" s="1"/>
    </row>
    <row r="144" spans="1:24" ht="14.25" customHeight="1" x14ac:dyDescent="0.2">
      <c r="B144" s="1"/>
      <c r="C144" s="1"/>
      <c r="D144" s="1"/>
      <c r="E144" s="1"/>
      <c r="F144" s="1"/>
      <c r="G144" s="1"/>
    </row>
    <row r="145" spans="2:7" ht="14.25" customHeight="1" x14ac:dyDescent="0.2">
      <c r="B145" s="1"/>
      <c r="C145" s="1"/>
      <c r="D145" s="1"/>
      <c r="E145" s="1"/>
      <c r="F145" s="1"/>
      <c r="G145" s="1"/>
    </row>
    <row r="146" spans="2:7" ht="14.25" customHeight="1" x14ac:dyDescent="0.2">
      <c r="B146" s="1"/>
      <c r="C146" s="1"/>
      <c r="D146" s="1"/>
      <c r="E146" s="1"/>
      <c r="F146" s="1"/>
      <c r="G146" s="1"/>
    </row>
    <row r="147" spans="2:7" ht="14.25" customHeight="1" x14ac:dyDescent="0.2">
      <c r="B147" s="1"/>
      <c r="C147" s="1"/>
      <c r="D147" s="1"/>
      <c r="E147" s="1"/>
      <c r="F147" s="1"/>
      <c r="G147" s="1"/>
    </row>
    <row r="148" spans="2:7" ht="14.25" customHeight="1" x14ac:dyDescent="0.2">
      <c r="B148" s="1"/>
      <c r="C148" s="1"/>
      <c r="D148" s="1"/>
      <c r="E148" s="1"/>
      <c r="F148" s="1"/>
      <c r="G148" s="1"/>
    </row>
    <row r="149" spans="2:7" ht="14.25" customHeight="1" x14ac:dyDescent="0.2">
      <c r="B149" s="1"/>
      <c r="C149" s="1"/>
      <c r="D149" s="1"/>
      <c r="E149" s="1"/>
      <c r="F149" s="1"/>
      <c r="G149" s="1"/>
    </row>
    <row r="150" spans="2:7" ht="14.25" customHeight="1" x14ac:dyDescent="0.2">
      <c r="B150" s="1"/>
      <c r="C150" s="1"/>
      <c r="D150" s="1"/>
      <c r="E150" s="1"/>
      <c r="F150" s="1"/>
      <c r="G150" s="1"/>
    </row>
    <row r="151" spans="2:7" ht="14.25" customHeight="1" x14ac:dyDescent="0.2">
      <c r="B151" s="1"/>
      <c r="C151" s="1"/>
      <c r="D151" s="1"/>
      <c r="E151" s="1"/>
      <c r="F151" s="1"/>
      <c r="G151" s="1"/>
    </row>
    <row r="152" spans="2:7" ht="14.25" customHeight="1" x14ac:dyDescent="0.2">
      <c r="B152" s="1"/>
      <c r="C152" s="1"/>
      <c r="D152" s="1"/>
      <c r="E152" s="1"/>
      <c r="F152" s="1"/>
      <c r="G152" s="1"/>
    </row>
    <row r="153" spans="2:7" ht="14.25" customHeight="1" x14ac:dyDescent="0.2">
      <c r="B153" s="1"/>
      <c r="C153" s="1"/>
      <c r="D153" s="1"/>
      <c r="E153" s="1"/>
      <c r="F153" s="1"/>
      <c r="G153" s="1"/>
    </row>
    <row r="154" spans="2:7" ht="14.25" customHeight="1" x14ac:dyDescent="0.2">
      <c r="B154" s="1"/>
      <c r="C154" s="1"/>
      <c r="D154" s="1"/>
      <c r="E154" s="1"/>
      <c r="F154" s="1"/>
      <c r="G154" s="1"/>
    </row>
    <row r="155" spans="2:7" ht="14.25" customHeight="1" x14ac:dyDescent="0.2">
      <c r="B155" s="1"/>
      <c r="C155" s="1"/>
      <c r="D155" s="1"/>
      <c r="E155" s="1"/>
      <c r="F155" s="1"/>
      <c r="G155" s="1"/>
    </row>
    <row r="156" spans="2:7" ht="14.25" customHeight="1" x14ac:dyDescent="0.2">
      <c r="B156" s="1"/>
      <c r="C156" s="1"/>
      <c r="D156" s="1"/>
      <c r="E156" s="1"/>
      <c r="F156" s="1"/>
      <c r="G156" s="1"/>
    </row>
    <row r="157" spans="2:7" ht="14.25" customHeight="1" x14ac:dyDescent="0.2">
      <c r="B157" s="1"/>
      <c r="C157" s="1"/>
      <c r="D157" s="1"/>
      <c r="E157" s="1"/>
      <c r="F157" s="1"/>
      <c r="G157" s="1"/>
    </row>
    <row r="158" spans="2:7" ht="14.25" customHeight="1" x14ac:dyDescent="0.2">
      <c r="B158" s="1"/>
      <c r="C158" s="1"/>
      <c r="D158" s="1"/>
      <c r="E158" s="1"/>
      <c r="F158" s="1"/>
      <c r="G158" s="1"/>
    </row>
    <row r="159" spans="2:7" ht="14.25" customHeight="1" x14ac:dyDescent="0.2">
      <c r="B159" s="1"/>
      <c r="C159" s="1"/>
      <c r="D159" s="1"/>
      <c r="E159" s="1"/>
      <c r="F159" s="1"/>
      <c r="G159" s="1"/>
    </row>
    <row r="160" spans="2:7" ht="14.25" customHeight="1" x14ac:dyDescent="0.2">
      <c r="B160" s="1"/>
      <c r="C160" s="1"/>
      <c r="D160" s="1"/>
      <c r="E160" s="1"/>
      <c r="F160" s="1"/>
      <c r="G160" s="1"/>
    </row>
    <row r="161" spans="2:7" ht="14.25" customHeight="1" x14ac:dyDescent="0.2">
      <c r="B161" s="1"/>
      <c r="C161" s="1"/>
      <c r="D161" s="1"/>
      <c r="E161" s="1"/>
      <c r="F161" s="1"/>
      <c r="G161" s="1"/>
    </row>
    <row r="162" spans="2:7" ht="14.25" customHeight="1" x14ac:dyDescent="0.2">
      <c r="B162" s="1"/>
      <c r="C162" s="1"/>
      <c r="D162" s="1"/>
      <c r="E162" s="1"/>
      <c r="F162" s="1"/>
      <c r="G162" s="1"/>
    </row>
    <row r="163" spans="2:7" ht="14.25" customHeight="1" x14ac:dyDescent="0.2">
      <c r="B163" s="1"/>
      <c r="C163" s="1"/>
      <c r="D163" s="1"/>
      <c r="E163" s="1"/>
      <c r="F163" s="1"/>
      <c r="G163" s="1"/>
    </row>
    <row r="164" spans="2:7" ht="14.25" customHeight="1" x14ac:dyDescent="0.2">
      <c r="B164" s="1"/>
      <c r="C164" s="1"/>
      <c r="D164" s="1"/>
      <c r="E164" s="1"/>
      <c r="F164" s="1"/>
      <c r="G164" s="1"/>
    </row>
    <row r="165" spans="2:7" ht="14.25" customHeight="1" x14ac:dyDescent="0.2">
      <c r="B165" s="1"/>
      <c r="C165" s="1"/>
      <c r="D165" s="1"/>
      <c r="E165" s="1"/>
      <c r="F165" s="1"/>
      <c r="G165" s="1"/>
    </row>
    <row r="166" spans="2:7" ht="14.25" customHeight="1" x14ac:dyDescent="0.2">
      <c r="B166" s="1"/>
      <c r="C166" s="1"/>
      <c r="D166" s="1"/>
      <c r="E166" s="1"/>
      <c r="F166" s="1"/>
      <c r="G166" s="1"/>
    </row>
    <row r="167" spans="2:7" ht="14.25" customHeight="1" x14ac:dyDescent="0.2">
      <c r="B167" s="1"/>
      <c r="C167" s="1"/>
      <c r="D167" s="1"/>
      <c r="E167" s="1"/>
      <c r="F167" s="1"/>
      <c r="G167" s="1"/>
    </row>
    <row r="168" spans="2:7" ht="14.25" customHeight="1" x14ac:dyDescent="0.2">
      <c r="B168" s="1"/>
      <c r="C168" s="1"/>
      <c r="D168" s="1"/>
      <c r="E168" s="1"/>
      <c r="F168" s="1"/>
      <c r="G168" s="1"/>
    </row>
    <row r="169" spans="2:7" ht="14.25" customHeight="1" x14ac:dyDescent="0.2">
      <c r="B169" s="1"/>
      <c r="C169" s="1"/>
      <c r="D169" s="1"/>
      <c r="E169" s="1"/>
      <c r="F169" s="1"/>
      <c r="G169" s="1"/>
    </row>
    <row r="170" spans="2:7" ht="14.25" customHeight="1" x14ac:dyDescent="0.2">
      <c r="B170" s="1"/>
      <c r="C170" s="1"/>
      <c r="D170" s="1"/>
      <c r="E170" s="1"/>
      <c r="F170" s="1"/>
      <c r="G170" s="1"/>
    </row>
    <row r="171" spans="2:7" ht="14.25" customHeight="1" x14ac:dyDescent="0.2">
      <c r="B171" s="1"/>
      <c r="C171" s="1"/>
      <c r="D171" s="1"/>
      <c r="E171" s="1"/>
      <c r="F171" s="1"/>
      <c r="G171" s="1"/>
    </row>
    <row r="172" spans="2:7" ht="14.25" customHeight="1" x14ac:dyDescent="0.2">
      <c r="B172" s="1"/>
      <c r="C172" s="1"/>
      <c r="D172" s="1"/>
      <c r="E172" s="1"/>
      <c r="F172" s="1"/>
      <c r="G172" s="1"/>
    </row>
    <row r="173" spans="2:7" ht="14.25" customHeight="1" x14ac:dyDescent="0.2">
      <c r="B173" s="1"/>
      <c r="C173" s="1"/>
      <c r="D173" s="1"/>
      <c r="E173" s="1"/>
      <c r="F173" s="1"/>
      <c r="G173" s="1"/>
    </row>
    <row r="174" spans="2:7" ht="14.25" customHeight="1" x14ac:dyDescent="0.2">
      <c r="B174" s="1"/>
      <c r="C174" s="1"/>
      <c r="D174" s="1"/>
      <c r="E174" s="1"/>
      <c r="F174" s="1"/>
      <c r="G174" s="1"/>
    </row>
    <row r="175" spans="2:7" ht="14.25" customHeight="1" x14ac:dyDescent="0.2">
      <c r="B175" s="1"/>
      <c r="C175" s="1"/>
      <c r="D175" s="1"/>
      <c r="E175" s="1"/>
      <c r="F175" s="1"/>
      <c r="G175" s="1"/>
    </row>
    <row r="176" spans="2:7" ht="14.25" customHeight="1" x14ac:dyDescent="0.2">
      <c r="B176" s="1"/>
      <c r="C176" s="1"/>
      <c r="D176" s="1"/>
      <c r="E176" s="1"/>
      <c r="F176" s="1"/>
      <c r="G176" s="1"/>
    </row>
    <row r="177" spans="2:7" ht="14.25" customHeight="1" x14ac:dyDescent="0.2">
      <c r="B177" s="1"/>
      <c r="C177" s="1"/>
      <c r="D177" s="1"/>
      <c r="E177" s="1"/>
      <c r="F177" s="1"/>
      <c r="G177" s="1"/>
    </row>
    <row r="178" spans="2:7" ht="14.25" customHeight="1" x14ac:dyDescent="0.2"/>
    <row r="179" spans="2:7" ht="14.25" customHeight="1" x14ac:dyDescent="0.2"/>
    <row r="180" spans="2:7" ht="14.25" customHeight="1" x14ac:dyDescent="0.2"/>
    <row r="181" spans="2:7" ht="14.25" customHeight="1" x14ac:dyDescent="0.2"/>
    <row r="182" spans="2:7" ht="14.25" customHeight="1" x14ac:dyDescent="0.2"/>
    <row r="183" spans="2:7" ht="14.25" customHeight="1" x14ac:dyDescent="0.2"/>
    <row r="184" spans="2:7" ht="14.25" customHeight="1" x14ac:dyDescent="0.2"/>
    <row r="185" spans="2:7" ht="14.25" customHeight="1" x14ac:dyDescent="0.2"/>
    <row r="186" spans="2:7" ht="14.25" customHeight="1" x14ac:dyDescent="0.2"/>
    <row r="187" spans="2:7" ht="14.25" customHeight="1" x14ac:dyDescent="0.2"/>
    <row r="188" spans="2:7" ht="14.25" customHeight="1" x14ac:dyDescent="0.2"/>
    <row r="189" spans="2:7" ht="14.25" customHeight="1" x14ac:dyDescent="0.2"/>
    <row r="190" spans="2:7" ht="14.25" customHeight="1" x14ac:dyDescent="0.2"/>
    <row r="191" spans="2:7" ht="14.25" customHeight="1" x14ac:dyDescent="0.2"/>
    <row r="192" spans="2:7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49" r:id="rId1"/>
    <hyperlink ref="E50" r:id="rId2"/>
    <hyperlink ref="E51" r:id="rId3"/>
    <hyperlink ref="E52" r:id="rId4"/>
    <hyperlink ref="E53" r:id="rId5"/>
    <hyperlink ref="E54" r:id="rId6"/>
    <hyperlink ref="E55" r:id="rId7"/>
    <hyperlink ref="E77" r:id="rId8"/>
  </hyperlinks>
  <pageMargins left="0.7" right="0.7" top="0.75" bottom="0.75" header="0" footer="0"/>
  <pageSetup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0" zoomScaleNormal="80" workbookViewId="0">
      <selection activeCell="C1" sqref="C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6" customWidth="1"/>
    <col min="4" max="4" width="32.5" customWidth="1"/>
    <col min="5" max="5" width="9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3.2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3.2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3.2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3.25" customHeight="1" x14ac:dyDescent="0.2">
      <c r="A6" s="2"/>
      <c r="B6" s="2"/>
      <c r="C6" s="45" t="s">
        <v>76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6" ht="16.5" customHeight="1" x14ac:dyDescent="0.2">
      <c r="A8" s="2"/>
      <c r="B8" s="3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</row>
    <row r="9" spans="1:26" ht="23.25" customHeight="1" x14ac:dyDescent="0.2">
      <c r="A9" s="2"/>
      <c r="B9" s="6"/>
      <c r="C9" s="8" t="s">
        <v>5</v>
      </c>
      <c r="D9" s="9" t="s">
        <v>7</v>
      </c>
      <c r="E9" s="2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ht="16.5" customHeight="1" x14ac:dyDescent="0.2">
      <c r="A10" s="2"/>
      <c r="B10" s="6"/>
      <c r="C10" s="7"/>
      <c r="D10" s="10"/>
      <c r="E10" s="2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ht="16.5" customHeight="1" x14ac:dyDescent="0.2">
      <c r="A11" s="2"/>
      <c r="B11" s="6"/>
      <c r="C11" s="12" t="s">
        <v>9</v>
      </c>
      <c r="D11" s="10" t="s">
        <v>11</v>
      </c>
      <c r="E11" s="2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ht="16.5" customHeight="1" x14ac:dyDescent="0.2">
      <c r="A12" s="2"/>
      <c r="B12" s="6"/>
      <c r="C12" s="2"/>
      <c r="D12" s="10"/>
      <c r="E12" s="2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ht="14.25" customHeight="1" x14ac:dyDescent="0.2">
      <c r="A13" s="2"/>
      <c r="B13" s="6"/>
      <c r="C13" s="7" t="s">
        <v>13</v>
      </c>
      <c r="D13" s="10" t="s">
        <v>81</v>
      </c>
      <c r="E13" s="2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ht="16.5" customHeight="1" x14ac:dyDescent="0.2">
      <c r="A14" s="2"/>
      <c r="B14" s="6"/>
      <c r="C14" s="2"/>
      <c r="D14" s="10"/>
      <c r="E14" s="2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"/>
      <c r="Z14" s="1"/>
    </row>
    <row r="15" spans="1:26" ht="16.5" customHeight="1" x14ac:dyDescent="0.2">
      <c r="A15" s="2"/>
      <c r="B15" s="6"/>
      <c r="C15" s="7" t="s">
        <v>16</v>
      </c>
      <c r="D15" s="13" t="s">
        <v>17</v>
      </c>
      <c r="E15" s="17" t="str">
        <f>HYPERLINK("http://www.cecosami.com/pageflip/RevistaAndaJulio2018/6/","Índice")</f>
        <v>Índice</v>
      </c>
      <c r="F15" s="1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"/>
      <c r="Z15" s="1"/>
    </row>
    <row r="16" spans="1:26" ht="16.5" customHeight="1" x14ac:dyDescent="0.2">
      <c r="A16" s="2"/>
      <c r="B16" s="16"/>
      <c r="C16" s="18"/>
      <c r="D16" s="18"/>
      <c r="E16" s="18"/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"/>
      <c r="Z16" s="1"/>
    </row>
    <row r="17" spans="1:24" ht="25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1:24" ht="14.25" customHeight="1" x14ac:dyDescent="0.2">
      <c r="A18" s="2"/>
      <c r="B18" s="3"/>
      <c r="C18" s="4"/>
      <c r="D18" s="4"/>
      <c r="E18" s="4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0" customHeight="1" x14ac:dyDescent="0.2">
      <c r="A19" s="2"/>
      <c r="B19" s="6"/>
      <c r="C19" s="12" t="s">
        <v>5</v>
      </c>
      <c r="D19" s="25" t="s">
        <v>103</v>
      </c>
      <c r="E19" s="10"/>
      <c r="F19" s="1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4.25" customHeight="1" x14ac:dyDescent="0.2">
      <c r="A20" s="2"/>
      <c r="B20" s="6"/>
      <c r="C20" s="2"/>
      <c r="D20" s="26"/>
      <c r="E20" s="10"/>
      <c r="F20" s="1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4.25" customHeight="1" x14ac:dyDescent="0.2">
      <c r="A21" s="2"/>
      <c r="B21" s="6"/>
      <c r="C21" s="12" t="s">
        <v>9</v>
      </c>
      <c r="D21" s="10" t="s">
        <v>30</v>
      </c>
      <c r="E21" s="10"/>
      <c r="F21" s="1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4.25" customHeight="1" x14ac:dyDescent="0.2">
      <c r="A22" s="2"/>
      <c r="B22" s="6"/>
      <c r="C22" s="7"/>
      <c r="D22" s="10"/>
      <c r="E22" s="10"/>
      <c r="F22" s="1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">
      <c r="A23" s="2"/>
      <c r="B23" s="6"/>
      <c r="C23" s="7" t="s">
        <v>14</v>
      </c>
      <c r="D23" s="10" t="s">
        <v>131</v>
      </c>
      <c r="E23" s="10"/>
      <c r="F23" s="1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customHeight="1" x14ac:dyDescent="0.2">
      <c r="A24" s="2"/>
      <c r="B24" s="6"/>
      <c r="C24" s="7"/>
      <c r="D24" s="10"/>
      <c r="E24" s="10"/>
      <c r="F24" s="1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.25" customHeight="1" x14ac:dyDescent="0.2">
      <c r="A25" s="2"/>
      <c r="B25" s="6"/>
      <c r="C25" s="7" t="s">
        <v>16</v>
      </c>
      <c r="D25" s="2" t="s">
        <v>31</v>
      </c>
      <c r="E25" s="27" t="str">
        <f>HYPERLINK("https://dialnet.unirioja.es/ejemplar/468511","Índice")</f>
        <v>Índice</v>
      </c>
      <c r="F25" s="1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customHeight="1" x14ac:dyDescent="0.2">
      <c r="A26" s="2"/>
      <c r="B26" s="6"/>
      <c r="C26" s="7"/>
      <c r="D26" s="10"/>
      <c r="E26" s="22"/>
      <c r="F26" s="1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4.25" customHeight="1" x14ac:dyDescent="0.2">
      <c r="A27" s="2"/>
      <c r="B27" s="16"/>
      <c r="C27" s="18"/>
      <c r="D27" s="20"/>
      <c r="E27" s="18"/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ht="14.25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ht="14.2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ht="14.25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spans="1:24" ht="14.2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 spans="1:24" ht="14.25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 spans="1:24" ht="14.25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ht="14.2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</row>
    <row r="36" spans="1:24" ht="14.2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1:24" ht="14.2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4.2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1:24" ht="14.2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4.2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1:24" ht="14.2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ht="14.2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ht="14.2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4" ht="14.2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ht="14.2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4" ht="14.2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ht="14.25" customHeigh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ht="14.25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1:24" ht="14.25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1:24" ht="14.25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</row>
    <row r="51" spans="1:24" ht="14.2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1:24" ht="14.2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ht="14.25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spans="1:24" ht="14.2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4" ht="14.2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spans="1:24" ht="14.2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1:24" ht="14.2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1:24" ht="14.2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4" ht="14.2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4" ht="14.2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spans="1:24" ht="14.2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ht="14.2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ht="14.2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ht="14.2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ht="14.2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1:24" ht="14.2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ht="14.25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ht="14.25" customHeigh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ht="14.2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ht="14.2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ht="14.2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ht="14.25" customHeigh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spans="1:24" ht="14.25" customHeigh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pans="1:24" ht="14.25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spans="1:24" ht="14.25" customHeigh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1:24" ht="14.25" customHeigh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1:24" ht="14.25" customHeigh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4" ht="14.25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1:24" ht="14.25" customHeigh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1:24" ht="14.25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1:24" ht="14.25" customHeigh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1:24" ht="14.25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1:24" ht="14.25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1:24" ht="14.25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1:24" ht="14.25" customHeigh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1:24" ht="14.25" customHeigh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1:24" ht="14.25" customHeigh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1:24" ht="14.25" customHeigh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24" ht="14.25" customHeigh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1:24" ht="14.25" customHeigh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1:24" ht="14.25" customHeigh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1:24" ht="14.25" customHeigh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1:24" ht="14.25" customHeigh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1:24" ht="14.25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24" ht="14.25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1:24" ht="14.25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1:24" ht="14.25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1:24" ht="14.25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1:24" ht="14.2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 ht="14.2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 ht="14.25" customHeigh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 ht="14.25" customHeigh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 ht="14.25" customHeigh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 ht="14.25" customHeigh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 ht="14.25" customHeigh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 ht="14.25" customHeigh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 ht="14.25" customHeigh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 ht="14.25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 ht="14.25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 ht="14.25" customHeigh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 ht="14.25" customHeigh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 ht="14.25" customHeigh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 ht="14.25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 ht="14.2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 ht="14.25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 ht="14.25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 ht="14.25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 ht="14.2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 ht="14.25" customHeigh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 ht="14.25" customHeigh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 ht="14.25" customHeigh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 ht="14.25" customHeigh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 ht="14.25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 ht="14.25" customHeigh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 ht="14.25" customHeigh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 ht="14.25" customHeigh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 ht="14.25" customHeigh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 ht="14.25" customHeigh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 ht="14.25" customHeigh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 ht="14.25" customHeigh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 ht="14.25" customHeigh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 ht="14.25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 ht="14.25" customHeigh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ht="14.25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 ht="14.25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 ht="14.25" customHeigh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 ht="14.25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 ht="14.25" customHeigh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 ht="14.25" customHeigh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 ht="14.25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 ht="14.25" customHeigh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 ht="14.25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 ht="14.25" customHeigh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 ht="14.25" customHeigh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 ht="14.25" customHeigh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 ht="14.25" customHeigh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 ht="14.25" customHeigh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 ht="14.25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 ht="14.25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 ht="14.25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 ht="14.2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 ht="14.2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ht="14.2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 ht="14.25" customHeigh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 ht="14.25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 ht="14.25" customHeigh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 ht="14.25" customHeigh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 ht="14.25" customHeigh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 ht="14.25" customHeigh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 ht="14.25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 ht="14.25" customHeigh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1:24" ht="14.25" customHeigh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4" ht="14.25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1:24" ht="14.25" customHeigh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1:24" ht="14.25" customHeigh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1:24" ht="14.25" customHeigh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1:24" ht="14.25" customHeigh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1:24" ht="14.25" customHeigh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1:24" ht="14.25" customHeigh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1:24" ht="14.25" customHeigh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1:24" ht="14.25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1:24" ht="14.25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1:24" ht="14.25" customHeigh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1:24" ht="14.25" customHeigh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1:24" ht="14.25" customHeigh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1:24" ht="14.25" customHeigh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1:24" ht="14.25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1:24" ht="14.25" customHeigh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1:24" ht="14.25" customHeigh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1:24" ht="14.25" customHeigh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1:24" ht="14.2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1:24" ht="14.2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4" ht="14.25" customHeigh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4" ht="14.25" customHeigh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1:24" ht="14.25" customHeigh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1:24" ht="14.25" customHeigh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  <row r="187" spans="1:24" ht="14.25" customHeigh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</row>
    <row r="188" spans="1:24" ht="14.25" customHeigh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</row>
    <row r="189" spans="1:24" ht="14.25" customHeigh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</row>
    <row r="190" spans="1:24" ht="14.25" customHeigh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</row>
    <row r="191" spans="1:24" ht="14.25" customHeigh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</row>
    <row r="192" spans="1:24" ht="14.25" customHeigh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</row>
    <row r="193" spans="1:24" ht="14.25" customHeigh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</row>
    <row r="194" spans="1:24" ht="14.25" customHeigh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</row>
    <row r="195" spans="1:24" ht="14.25" customHeigh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</row>
    <row r="196" spans="1:24" ht="14.25" customHeigh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</row>
    <row r="197" spans="1:24" ht="14.25" customHeigh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</row>
    <row r="198" spans="1:24" ht="14.25" customHeigh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</row>
    <row r="199" spans="1:24" ht="14.25" customHeigh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</row>
    <row r="200" spans="1:24" ht="14.25" customHeigh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</row>
    <row r="201" spans="1:24" ht="14.25" customHeigh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</row>
    <row r="202" spans="1:24" ht="14.25" customHeigh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</row>
    <row r="203" spans="1:24" ht="14.25" customHeigh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</row>
    <row r="204" spans="1:24" ht="14.25" customHeigh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</row>
    <row r="205" spans="1:24" ht="14.25" customHeigh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</row>
    <row r="206" spans="1:24" ht="14.25" customHeigh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</row>
    <row r="207" spans="1:24" ht="14.25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</row>
    <row r="208" spans="1:24" ht="14.25" customHeigh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</row>
    <row r="209" spans="1:24" ht="14.25" customHeigh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</row>
    <row r="210" spans="1:24" ht="14.25" customHeigh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</row>
    <row r="211" spans="1:24" ht="14.25" customHeigh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</row>
    <row r="212" spans="1:24" ht="14.25" customHeigh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</row>
    <row r="213" spans="1:24" ht="14.25" customHeigh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</row>
    <row r="214" spans="1:24" ht="14.25" customHeight="1" x14ac:dyDescent="0.2"/>
    <row r="215" spans="1:24" ht="14.25" customHeight="1" x14ac:dyDescent="0.2"/>
    <row r="216" spans="1:24" ht="14.25" customHeight="1" x14ac:dyDescent="0.2"/>
    <row r="217" spans="1:24" ht="14.25" customHeight="1" x14ac:dyDescent="0.2"/>
    <row r="218" spans="1:24" ht="14.25" customHeight="1" x14ac:dyDescent="0.2"/>
    <row r="219" spans="1:24" ht="14.25" customHeight="1" x14ac:dyDescent="0.2"/>
    <row r="220" spans="1:24" ht="14.25" customHeight="1" x14ac:dyDescent="0.2"/>
    <row r="221" spans="1:24" ht="14.25" customHeight="1" x14ac:dyDescent="0.2"/>
    <row r="222" spans="1:24" ht="14.25" customHeight="1" x14ac:dyDescent="0.2"/>
    <row r="223" spans="1:24" ht="14.25" customHeight="1" x14ac:dyDescent="0.2"/>
    <row r="224" spans="1: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5">
    <mergeCell ref="C3:E3"/>
    <mergeCell ref="C2:E2"/>
    <mergeCell ref="C4:E4"/>
    <mergeCell ref="C6:E6"/>
    <mergeCell ref="C5:E5"/>
  </mergeCells>
  <conditionalFormatting sqref="A18:Z18">
    <cfRule type="notContainsBlanks" dxfId="2" priority="1">
      <formula>LEN(TRIM(A18))&gt;0</formula>
    </cfRule>
  </conditionalFormatting>
  <hyperlinks>
    <hyperlink ref="E15" r:id="rId1" display="Link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zoomScale="80" zoomScaleNormal="80" workbookViewId="0">
      <selection activeCell="C1" sqref="C1"/>
    </sheetView>
  </sheetViews>
  <sheetFormatPr baseColWidth="10" defaultColWidth="12.625" defaultRowHeight="15" customHeight="1" x14ac:dyDescent="0.2"/>
  <cols>
    <col min="1" max="1" width="7.25" style="36" customWidth="1"/>
    <col min="2" max="2" width="1.5" style="36" customWidth="1"/>
    <col min="3" max="3" width="17.5" style="36" customWidth="1"/>
    <col min="4" max="4" width="40" style="36" customWidth="1"/>
    <col min="5" max="5" width="6" style="36" customWidth="1"/>
    <col min="6" max="6" width="1.625" style="36" customWidth="1"/>
    <col min="7" max="7" width="10.625" style="36" customWidth="1"/>
    <col min="8" max="8" width="4.875" style="36" customWidth="1"/>
    <col min="9" max="9" width="2.125" style="36" customWidth="1"/>
    <col min="10" max="10" width="13.875" style="36" customWidth="1"/>
    <col min="11" max="11" width="19.75" style="36" customWidth="1"/>
    <col min="12" max="12" width="13.875" style="36" customWidth="1"/>
    <col min="13" max="13" width="16.75" style="36" customWidth="1"/>
    <col min="14" max="24" width="10.625" style="36" customWidth="1"/>
    <col min="25" max="16384" width="12.625" style="36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1.7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ht="21.7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ht="21.7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ht="21.75" customHeight="1" x14ac:dyDescent="0.2">
      <c r="A6" s="2"/>
      <c r="B6" s="2"/>
      <c r="C6" s="45" t="s">
        <v>134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4.25" customHeight="1" x14ac:dyDescent="0.2">
      <c r="B8" s="3"/>
      <c r="C8" s="4"/>
      <c r="D8" s="4"/>
      <c r="E8" s="4"/>
      <c r="F8" s="5"/>
    </row>
    <row r="9" spans="1:26" ht="14.25" customHeight="1" x14ac:dyDescent="0.2">
      <c r="B9" s="6"/>
      <c r="C9" s="7" t="s">
        <v>5</v>
      </c>
      <c r="D9" s="28" t="s">
        <v>35</v>
      </c>
      <c r="E9" s="10"/>
      <c r="F9" s="11"/>
    </row>
    <row r="10" spans="1:26" ht="14.25" customHeight="1" x14ac:dyDescent="0.2">
      <c r="B10" s="6"/>
      <c r="C10" s="2"/>
      <c r="D10" s="29"/>
      <c r="E10" s="10"/>
      <c r="F10" s="11"/>
    </row>
    <row r="11" spans="1:26" ht="14.25" customHeight="1" x14ac:dyDescent="0.2">
      <c r="B11" s="6"/>
      <c r="C11" s="12" t="s">
        <v>9</v>
      </c>
      <c r="D11" s="28" t="s">
        <v>36</v>
      </c>
      <c r="E11" s="10"/>
      <c r="F11" s="11"/>
    </row>
    <row r="12" spans="1:26" ht="14.25" customHeight="1" x14ac:dyDescent="0.2">
      <c r="B12" s="6"/>
      <c r="C12" s="7"/>
      <c r="D12" s="29"/>
      <c r="E12" s="10"/>
      <c r="F12" s="11"/>
    </row>
    <row r="13" spans="1:26" ht="14.25" customHeight="1" x14ac:dyDescent="0.2">
      <c r="B13" s="6"/>
      <c r="C13" s="7" t="s">
        <v>14</v>
      </c>
      <c r="D13" s="10" t="s">
        <v>108</v>
      </c>
      <c r="E13" s="10"/>
      <c r="F13" s="11"/>
    </row>
    <row r="14" spans="1:26" ht="14.25" customHeight="1" x14ac:dyDescent="0.2">
      <c r="B14" s="6"/>
      <c r="C14" s="7"/>
      <c r="D14" s="10"/>
      <c r="E14" s="10"/>
      <c r="F14" s="11"/>
    </row>
    <row r="15" spans="1:26" ht="14.25" customHeight="1" x14ac:dyDescent="0.2">
      <c r="B15" s="6"/>
      <c r="C15" s="7" t="s">
        <v>16</v>
      </c>
      <c r="D15" s="13" t="s">
        <v>37</v>
      </c>
      <c r="E15" s="39" t="s">
        <v>19</v>
      </c>
      <c r="F15" s="11"/>
    </row>
    <row r="16" spans="1:26" ht="14.25" customHeight="1" x14ac:dyDescent="0.2">
      <c r="B16" s="16"/>
      <c r="C16" s="18"/>
      <c r="D16" s="20"/>
      <c r="E16" s="18"/>
      <c r="F16" s="19"/>
    </row>
    <row r="17" spans="2:6" ht="14.25" customHeight="1" x14ac:dyDescent="0.2"/>
    <row r="18" spans="2:6" customFormat="1" ht="14.25" customHeight="1" x14ac:dyDescent="0.2">
      <c r="B18" s="3"/>
      <c r="C18" s="4"/>
      <c r="D18" s="4"/>
      <c r="E18" s="4"/>
      <c r="F18" s="5"/>
    </row>
    <row r="19" spans="2:6" customFormat="1" ht="14.25" customHeight="1" x14ac:dyDescent="0.2">
      <c r="B19" s="6"/>
      <c r="C19" s="7" t="s">
        <v>5</v>
      </c>
      <c r="D19" s="23" t="s">
        <v>59</v>
      </c>
      <c r="E19" s="10"/>
      <c r="F19" s="11"/>
    </row>
    <row r="20" spans="2:6" customFormat="1" ht="14.25" customHeight="1" x14ac:dyDescent="0.2">
      <c r="B20" s="6"/>
      <c r="C20" s="2"/>
      <c r="D20" s="29"/>
      <c r="E20" s="10"/>
      <c r="F20" s="11"/>
    </row>
    <row r="21" spans="2:6" customFormat="1" ht="14.25" customHeight="1" x14ac:dyDescent="0.2">
      <c r="B21" s="6"/>
      <c r="C21" s="12" t="s">
        <v>9</v>
      </c>
      <c r="D21" s="23" t="s">
        <v>60</v>
      </c>
      <c r="E21" s="10"/>
      <c r="F21" s="11"/>
    </row>
    <row r="22" spans="2:6" customFormat="1" ht="14.25" customHeight="1" x14ac:dyDescent="0.2">
      <c r="B22" s="6"/>
      <c r="C22" s="7"/>
      <c r="D22" s="10"/>
      <c r="E22" s="10"/>
      <c r="F22" s="11"/>
    </row>
    <row r="23" spans="2:6" customFormat="1" ht="14.25" customHeight="1" x14ac:dyDescent="0.2">
      <c r="B23" s="6"/>
      <c r="C23" s="7" t="s">
        <v>14</v>
      </c>
      <c r="D23" s="10"/>
      <c r="E23" s="30"/>
      <c r="F23" s="11"/>
    </row>
    <row r="24" spans="2:6" customFormat="1" ht="14.25" customHeight="1" x14ac:dyDescent="0.2">
      <c r="B24" s="6"/>
      <c r="C24" s="7"/>
      <c r="D24" s="10"/>
      <c r="F24" s="11"/>
    </row>
    <row r="25" spans="2:6" customFormat="1" ht="14.25" customHeight="1" x14ac:dyDescent="0.2">
      <c r="B25" s="6"/>
      <c r="C25" s="7" t="s">
        <v>16</v>
      </c>
      <c r="D25" s="13" t="s">
        <v>61</v>
      </c>
      <c r="E25" s="17" t="str">
        <f>HYPERLINK("https://dialnet.unirioja.es/ejemplar/486530","índice")</f>
        <v>índice</v>
      </c>
      <c r="F25" s="11"/>
    </row>
    <row r="26" spans="2:6" customFormat="1" ht="14.25" customHeight="1" x14ac:dyDescent="0.2">
      <c r="B26" s="6"/>
      <c r="C26" s="7" t="s">
        <v>16</v>
      </c>
      <c r="D26" s="13" t="s">
        <v>62</v>
      </c>
      <c r="E26" s="17" t="str">
        <f>HYPERLINK("https://dialnet.unirioja.es/ejemplar/491086","índice")</f>
        <v>índice</v>
      </c>
      <c r="F26" s="11"/>
    </row>
    <row r="27" spans="2:6" customFormat="1" ht="14.25" customHeight="1" x14ac:dyDescent="0.2">
      <c r="B27" s="6"/>
      <c r="C27" s="7"/>
      <c r="E27" s="15"/>
      <c r="F27" s="11"/>
    </row>
    <row r="28" spans="2:6" customFormat="1" ht="14.25" customHeight="1" x14ac:dyDescent="0.2">
      <c r="B28" s="16"/>
      <c r="C28" s="18"/>
      <c r="D28" s="20"/>
      <c r="E28" s="18"/>
      <c r="F28" s="19"/>
    </row>
    <row r="29" spans="2:6" ht="14.25" customHeight="1" x14ac:dyDescent="0.2"/>
    <row r="30" spans="2:6" ht="14.25" customHeight="1" x14ac:dyDescent="0.2"/>
    <row r="31" spans="2:6" ht="14.25" customHeight="1" x14ac:dyDescent="0.2"/>
    <row r="32" spans="2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</sheetData>
  <mergeCells count="5">
    <mergeCell ref="C2:E2"/>
    <mergeCell ref="C3:E3"/>
    <mergeCell ref="C4:E4"/>
    <mergeCell ref="C5:E5"/>
    <mergeCell ref="C6:E6"/>
  </mergeCells>
  <hyperlinks>
    <hyperlink ref="E15" r:id="rId1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4" zoomScale="80" zoomScaleNormal="80" workbookViewId="0">
      <selection activeCell="D12" sqref="D12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.625" customWidth="1"/>
    <col min="4" max="4" width="29.625" customWidth="1"/>
    <col min="5" max="5" width="10.3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4.7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4.7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4.7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4.75" customHeight="1" x14ac:dyDescent="0.2">
      <c r="A6" s="2"/>
      <c r="B6" s="2"/>
      <c r="C6" s="45" t="s">
        <v>93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6.5" customHeight="1" x14ac:dyDescent="0.2">
      <c r="A8" s="1"/>
      <c r="B8" s="3"/>
      <c r="C8" s="4"/>
      <c r="D8" s="4"/>
      <c r="E8" s="4"/>
      <c r="F8" s="5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 x14ac:dyDescent="0.2">
      <c r="A9" s="1"/>
      <c r="B9" s="6"/>
      <c r="C9" s="8" t="s">
        <v>5</v>
      </c>
      <c r="D9" s="9" t="s">
        <v>21</v>
      </c>
      <c r="E9" s="2"/>
      <c r="F9" s="11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6"/>
      <c r="C10" s="7"/>
      <c r="D10" s="10"/>
      <c r="E10" s="2"/>
      <c r="F10" s="11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6"/>
      <c r="C11" s="12" t="s">
        <v>9</v>
      </c>
      <c r="D11" s="10" t="s">
        <v>21</v>
      </c>
      <c r="E11" s="2"/>
      <c r="F11" s="11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6"/>
      <c r="C12" s="7"/>
      <c r="D12" s="10"/>
      <c r="E12" s="2"/>
      <c r="F12" s="11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6"/>
      <c r="C13" s="7" t="s">
        <v>14</v>
      </c>
      <c r="D13" s="10" t="s">
        <v>94</v>
      </c>
      <c r="E13" s="2"/>
      <c r="F13" s="11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6"/>
      <c r="C14" s="2"/>
      <c r="D14" s="1"/>
      <c r="E14" s="2"/>
      <c r="F14" s="11"/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6"/>
      <c r="C15" s="7" t="s">
        <v>16</v>
      </c>
      <c r="D15" s="44" t="s">
        <v>116</v>
      </c>
      <c r="E15" s="39" t="s">
        <v>19</v>
      </c>
      <c r="F15" s="11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6"/>
      <c r="C16" s="7" t="s">
        <v>16</v>
      </c>
      <c r="D16" s="44" t="s">
        <v>117</v>
      </c>
      <c r="E16" s="39" t="s">
        <v>19</v>
      </c>
      <c r="F16" s="11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6"/>
      <c r="C17" s="7" t="s">
        <v>16</v>
      </c>
      <c r="D17" s="44" t="s">
        <v>23</v>
      </c>
      <c r="E17" s="39" t="s">
        <v>19</v>
      </c>
      <c r="F17" s="11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6"/>
      <c r="C18" s="7" t="s">
        <v>16</v>
      </c>
      <c r="D18" s="44" t="s">
        <v>25</v>
      </c>
      <c r="E18" s="39" t="s">
        <v>19</v>
      </c>
      <c r="F18" s="11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6"/>
      <c r="C19" s="7" t="s">
        <v>16</v>
      </c>
      <c r="D19" s="44" t="s">
        <v>26</v>
      </c>
      <c r="E19" s="39" t="s">
        <v>19</v>
      </c>
      <c r="F19" s="11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38" customFormat="1" ht="16.5" customHeight="1" x14ac:dyDescent="0.2">
      <c r="A20" s="1"/>
      <c r="B20" s="6"/>
      <c r="C20" s="7" t="s">
        <v>16</v>
      </c>
      <c r="D20" s="44" t="s">
        <v>118</v>
      </c>
      <c r="E20" s="39" t="s">
        <v>19</v>
      </c>
      <c r="F20" s="11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38" customFormat="1" ht="16.5" customHeight="1" x14ac:dyDescent="0.2">
      <c r="A21" s="1"/>
      <c r="B21" s="6"/>
      <c r="C21" s="7" t="s">
        <v>16</v>
      </c>
      <c r="D21" s="44" t="s">
        <v>119</v>
      </c>
      <c r="E21" s="39" t="s">
        <v>19</v>
      </c>
      <c r="F21" s="11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38" customFormat="1" ht="16.5" customHeight="1" x14ac:dyDescent="0.2">
      <c r="A22" s="1"/>
      <c r="B22" s="6"/>
      <c r="C22" s="7" t="s">
        <v>16</v>
      </c>
      <c r="D22" s="44" t="s">
        <v>120</v>
      </c>
      <c r="E22" s="39" t="s">
        <v>19</v>
      </c>
      <c r="F22" s="11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6"/>
      <c r="C23" s="18"/>
      <c r="D23" s="18"/>
      <c r="E23" s="18"/>
      <c r="F23" s="19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6" ht="16.5" customHeight="1" x14ac:dyDescent="0.2">
      <c r="A25" s="1"/>
      <c r="B25" s="3"/>
      <c r="C25" s="4"/>
      <c r="D25" s="4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 customHeight="1" x14ac:dyDescent="0.2">
      <c r="A26" s="1"/>
      <c r="B26" s="6"/>
      <c r="C26" s="8" t="s">
        <v>5</v>
      </c>
      <c r="D26" s="9" t="s">
        <v>43</v>
      </c>
      <c r="E26" s="2"/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6"/>
      <c r="C27" s="7"/>
      <c r="D27" s="10"/>
      <c r="E27" s="2"/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6"/>
      <c r="C28" s="12" t="s">
        <v>9</v>
      </c>
      <c r="D28" s="10" t="s">
        <v>44</v>
      </c>
      <c r="E28" s="2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6"/>
      <c r="C29" s="7"/>
      <c r="D29" s="10"/>
      <c r="E29" s="2"/>
      <c r="F29" s="1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6"/>
      <c r="C30" s="7" t="s">
        <v>13</v>
      </c>
      <c r="D30" s="10" t="s">
        <v>95</v>
      </c>
      <c r="E30" s="2"/>
      <c r="F30" s="1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6"/>
      <c r="C31" s="2"/>
      <c r="D31" s="10"/>
      <c r="E31" s="2"/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6" customFormat="1" ht="16.5" customHeight="1" x14ac:dyDescent="0.2">
      <c r="A32" s="1"/>
      <c r="B32" s="6"/>
      <c r="C32" s="7" t="s">
        <v>16</v>
      </c>
      <c r="D32" s="44" t="s">
        <v>45</v>
      </c>
      <c r="E32" s="39" t="s">
        <v>19</v>
      </c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6" customFormat="1" ht="16.5" customHeight="1" x14ac:dyDescent="0.2">
      <c r="A33" s="1"/>
      <c r="B33" s="6"/>
      <c r="C33" s="7" t="s">
        <v>16</v>
      </c>
      <c r="D33" s="44" t="s">
        <v>46</v>
      </c>
      <c r="E33" s="39" t="s">
        <v>19</v>
      </c>
      <c r="F33" s="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6" customFormat="1" ht="16.5" customHeight="1" x14ac:dyDescent="0.2">
      <c r="A34" s="1"/>
      <c r="B34" s="6"/>
      <c r="C34" s="7" t="s">
        <v>16</v>
      </c>
      <c r="D34" s="44" t="s">
        <v>47</v>
      </c>
      <c r="E34" s="39" t="s">
        <v>19</v>
      </c>
      <c r="F34" s="1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6" customFormat="1" ht="16.5" customHeight="1" x14ac:dyDescent="0.2">
      <c r="A35" s="1"/>
      <c r="B35" s="6"/>
      <c r="C35" s="7" t="s">
        <v>16</v>
      </c>
      <c r="D35" s="44" t="s">
        <v>48</v>
      </c>
      <c r="E35" s="39" t="s">
        <v>19</v>
      </c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6" customFormat="1" ht="16.5" customHeight="1" x14ac:dyDescent="0.2">
      <c r="A36" s="1"/>
      <c r="B36" s="6"/>
      <c r="C36" s="7" t="s">
        <v>16</v>
      </c>
      <c r="D36" s="44" t="s">
        <v>49</v>
      </c>
      <c r="E36" s="39" t="s">
        <v>19</v>
      </c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6" customFormat="1" ht="16.5" customHeight="1" x14ac:dyDescent="0.2">
      <c r="A37" s="1"/>
      <c r="B37" s="6"/>
      <c r="C37" s="7" t="s">
        <v>16</v>
      </c>
      <c r="D37" s="44" t="s">
        <v>50</v>
      </c>
      <c r="E37" s="39" t="s">
        <v>19</v>
      </c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8" customFormat="1" ht="16.5" customHeight="1" x14ac:dyDescent="0.2">
      <c r="A38" s="1"/>
      <c r="B38" s="6"/>
      <c r="C38" s="7" t="s">
        <v>16</v>
      </c>
      <c r="D38" s="44" t="s">
        <v>51</v>
      </c>
      <c r="E38" s="39" t="s">
        <v>19</v>
      </c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">
      <c r="A39" s="1"/>
      <c r="B39" s="6"/>
      <c r="C39" s="7" t="s">
        <v>16</v>
      </c>
      <c r="D39" s="44" t="s">
        <v>121</v>
      </c>
      <c r="E39" s="39" t="s">
        <v>19</v>
      </c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1"/>
      <c r="B40" s="16"/>
      <c r="C40" s="18"/>
      <c r="D40" s="20"/>
      <c r="E40" s="18"/>
      <c r="F40" s="1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"/>
    <row r="95" spans="1:24" ht="15.75" customHeight="1" x14ac:dyDescent="0.2"/>
    <row r="96" spans="1:2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16" r:id="rId1"/>
    <hyperlink ref="E17" r:id="rId2"/>
    <hyperlink ref="E18" r:id="rId3"/>
    <hyperlink ref="E19" r:id="rId4"/>
    <hyperlink ref="E20" r:id="rId5"/>
    <hyperlink ref="E22" r:id="rId6"/>
    <hyperlink ref="E15" r:id="rId7"/>
    <hyperlink ref="E21" r:id="rId8"/>
    <hyperlink ref="E32" r:id="rId9"/>
    <hyperlink ref="E33" r:id="rId10"/>
    <hyperlink ref="E34" r:id="rId11"/>
    <hyperlink ref="E35" r:id="rId12"/>
    <hyperlink ref="E36" r:id="rId13"/>
    <hyperlink ref="E37" r:id="rId14"/>
    <hyperlink ref="E38" r:id="rId15"/>
    <hyperlink ref="E39" r:id="rId16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opLeftCell="A4" zoomScale="70" zoomScaleNormal="70" workbookViewId="0">
      <selection activeCell="D14" sqref="D14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8.75" customWidth="1"/>
    <col min="4" max="4" width="32.5" customWidth="1"/>
    <col min="5" max="5" width="13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3.2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3.2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3.2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3.25" customHeight="1" x14ac:dyDescent="0.2">
      <c r="A6" s="2"/>
      <c r="B6" s="2"/>
      <c r="C6" s="45" t="s">
        <v>135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6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B9" s="3"/>
      <c r="C9" s="4"/>
      <c r="D9" s="4"/>
      <c r="E9" s="4"/>
      <c r="F9" s="5"/>
    </row>
    <row r="10" spans="1:26" ht="28.5" x14ac:dyDescent="0.2">
      <c r="B10" s="6"/>
      <c r="C10" s="7" t="s">
        <v>5</v>
      </c>
      <c r="D10" s="29" t="s">
        <v>105</v>
      </c>
      <c r="E10" s="10"/>
      <c r="F10" s="11"/>
    </row>
    <row r="11" spans="1:26" ht="14.25" customHeight="1" x14ac:dyDescent="0.2">
      <c r="B11" s="6"/>
      <c r="C11" s="2"/>
      <c r="D11" s="29"/>
      <c r="E11" s="10"/>
      <c r="F11" s="11"/>
    </row>
    <row r="12" spans="1:26" ht="14.25" customHeight="1" x14ac:dyDescent="0.2">
      <c r="B12" s="6"/>
      <c r="C12" s="12" t="s">
        <v>9</v>
      </c>
      <c r="D12" s="23" t="s">
        <v>63</v>
      </c>
      <c r="E12" s="10"/>
      <c r="F12" s="11"/>
    </row>
    <row r="13" spans="1:26" ht="14.25" customHeight="1" x14ac:dyDescent="0.2">
      <c r="B13" s="6"/>
      <c r="C13" s="7"/>
      <c r="D13" s="29"/>
      <c r="E13" s="10"/>
      <c r="F13" s="11"/>
    </row>
    <row r="14" spans="1:26" ht="14.25" customHeight="1" x14ac:dyDescent="0.2">
      <c r="B14" s="6"/>
      <c r="C14" s="7" t="s">
        <v>14</v>
      </c>
      <c r="D14" s="10" t="s">
        <v>122</v>
      </c>
      <c r="E14" s="10"/>
      <c r="F14" s="11"/>
    </row>
    <row r="15" spans="1:26" ht="14.25" customHeight="1" x14ac:dyDescent="0.2">
      <c r="B15" s="6"/>
      <c r="C15" s="7"/>
      <c r="D15" s="10"/>
      <c r="E15" s="10"/>
      <c r="F15" s="11"/>
    </row>
    <row r="16" spans="1:26" ht="14.25" customHeight="1" x14ac:dyDescent="0.2">
      <c r="B16" s="6"/>
      <c r="C16" s="7" t="s">
        <v>16</v>
      </c>
      <c r="D16" s="10" t="s">
        <v>64</v>
      </c>
      <c r="E16" s="40" t="s">
        <v>19</v>
      </c>
      <c r="F16" s="11"/>
    </row>
    <row r="17" spans="1:24" ht="14.25" customHeight="1" x14ac:dyDescent="0.2">
      <c r="B17" s="6"/>
      <c r="C17" s="7"/>
      <c r="D17" s="21"/>
      <c r="E17" s="31"/>
      <c r="F17" s="11"/>
    </row>
    <row r="18" spans="1:24" ht="14.25" customHeight="1" x14ac:dyDescent="0.2">
      <c r="B18" s="16"/>
      <c r="C18" s="18"/>
      <c r="D18" s="20"/>
      <c r="E18" s="18"/>
      <c r="F18" s="19"/>
    </row>
    <row r="19" spans="1:24" ht="14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4.25" customHeight="1" x14ac:dyDescent="0.2">
      <c r="B20" s="3"/>
      <c r="C20" s="4"/>
      <c r="D20" s="4"/>
      <c r="E20" s="4"/>
      <c r="F20" s="5"/>
    </row>
    <row r="21" spans="1:24" ht="14.25" customHeight="1" x14ac:dyDescent="0.2">
      <c r="B21" s="6"/>
      <c r="C21" s="7" t="s">
        <v>5</v>
      </c>
      <c r="D21" s="32" t="s">
        <v>70</v>
      </c>
      <c r="E21" s="10"/>
      <c r="F21" s="11"/>
    </row>
    <row r="22" spans="1:24" ht="14.25" customHeight="1" x14ac:dyDescent="0.2">
      <c r="B22" s="6"/>
      <c r="C22" s="2"/>
      <c r="D22" s="29"/>
      <c r="E22" s="10"/>
      <c r="F22" s="11"/>
    </row>
    <row r="23" spans="1:24" ht="28.5" x14ac:dyDescent="0.2">
      <c r="B23" s="6"/>
      <c r="C23" s="12" t="s">
        <v>9</v>
      </c>
      <c r="D23" s="29" t="s">
        <v>71</v>
      </c>
      <c r="E23" s="10"/>
      <c r="F23" s="11"/>
    </row>
    <row r="24" spans="1:24" ht="14.25" customHeight="1" x14ac:dyDescent="0.2">
      <c r="B24" s="6"/>
      <c r="C24" s="7"/>
      <c r="D24" s="10"/>
      <c r="E24" s="10"/>
      <c r="F24" s="11"/>
    </row>
    <row r="25" spans="1:24" ht="14.25" customHeight="1" x14ac:dyDescent="0.2">
      <c r="B25" s="6"/>
      <c r="C25" s="7" t="s">
        <v>14</v>
      </c>
      <c r="D25" s="10" t="s">
        <v>123</v>
      </c>
      <c r="E25" s="10"/>
      <c r="F25" s="11"/>
    </row>
    <row r="26" spans="1:24" ht="14.25" customHeight="1" x14ac:dyDescent="0.2">
      <c r="B26" s="6"/>
      <c r="C26" s="7"/>
      <c r="D26" s="10"/>
      <c r="E26" s="10"/>
      <c r="F26" s="11"/>
    </row>
    <row r="27" spans="1:24" ht="14.25" customHeight="1" x14ac:dyDescent="0.2">
      <c r="B27" s="6"/>
      <c r="C27" s="7" t="s">
        <v>16</v>
      </c>
      <c r="D27" s="10" t="s">
        <v>72</v>
      </c>
      <c r="E27" s="17" t="str">
        <f>HYPERLINK("https://www.onpe.gob.pe/modEducacion/Biblioteca/Reporte-Electoral/2018/RE_107.pdf","índice")</f>
        <v>índice</v>
      </c>
      <c r="F27" s="11"/>
    </row>
    <row r="28" spans="1:24" ht="14.25" customHeight="1" x14ac:dyDescent="0.2">
      <c r="B28" s="6"/>
      <c r="C28" s="7"/>
      <c r="D28" s="21"/>
      <c r="E28" s="30"/>
      <c r="F28" s="11"/>
    </row>
    <row r="29" spans="1:24" ht="14.25" customHeight="1" x14ac:dyDescent="0.2">
      <c r="B29" s="16"/>
      <c r="C29" s="18"/>
      <c r="D29" s="20"/>
      <c r="E29" s="18"/>
      <c r="F29" s="19"/>
    </row>
    <row r="30" spans="1:24" ht="14.25" customHeight="1" x14ac:dyDescent="0.2"/>
    <row r="31" spans="1:24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"/>
    <row r="187" spans="1:24" ht="15.75" customHeight="1" x14ac:dyDescent="0.2"/>
    <row r="188" spans="1:24" ht="15.75" customHeight="1" x14ac:dyDescent="0.2"/>
    <row r="189" spans="1:24" ht="15.75" customHeight="1" x14ac:dyDescent="0.2"/>
    <row r="190" spans="1:24" ht="15.75" customHeight="1" x14ac:dyDescent="0.2"/>
    <row r="191" spans="1:24" ht="15.75" customHeight="1" x14ac:dyDescent="0.2"/>
    <row r="192" spans="1:24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5">
    <mergeCell ref="C3:E3"/>
    <mergeCell ref="C2:E2"/>
    <mergeCell ref="C4:E4"/>
    <mergeCell ref="C6:E6"/>
    <mergeCell ref="C5:E5"/>
  </mergeCells>
  <conditionalFormatting sqref="D21">
    <cfRule type="notContainsBlanks" dxfId="1" priority="1">
      <formula>LEN(TRIM(D21))&gt;0</formula>
    </cfRule>
  </conditionalFormatting>
  <hyperlinks>
    <hyperlink ref="E16" r:id="rId1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3"/>
  <sheetViews>
    <sheetView zoomScale="80" zoomScaleNormal="80" workbookViewId="0">
      <selection activeCell="C1" sqref="C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" customWidth="1"/>
    <col min="4" max="4" width="32.5" customWidth="1"/>
    <col min="5" max="5" width="9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4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4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4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4" customHeight="1" x14ac:dyDescent="0.2">
      <c r="A6" s="2"/>
      <c r="B6" s="2"/>
      <c r="C6" s="45" t="s">
        <v>96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5.75" customHeight="1" x14ac:dyDescent="0.2"/>
    <row r="9" spans="1:26" ht="14.25" customHeight="1" x14ac:dyDescent="0.2"/>
    <row r="10" spans="1:26" ht="14.25" customHeight="1" x14ac:dyDescent="0.2">
      <c r="B10" s="3"/>
      <c r="C10" s="4"/>
      <c r="D10" s="4"/>
      <c r="E10" s="4"/>
      <c r="F10" s="5"/>
    </row>
    <row r="11" spans="1:26" ht="14.25" customHeight="1" x14ac:dyDescent="0.2">
      <c r="B11" s="6"/>
      <c r="C11" s="7" t="s">
        <v>5</v>
      </c>
      <c r="D11" s="23" t="s">
        <v>39</v>
      </c>
      <c r="E11" s="10"/>
      <c r="F11" s="11"/>
    </row>
    <row r="12" spans="1:26" ht="14.25" customHeight="1" x14ac:dyDescent="0.2">
      <c r="B12" s="6"/>
      <c r="C12" s="2"/>
      <c r="D12" s="29"/>
      <c r="E12" s="10"/>
      <c r="F12" s="11"/>
    </row>
    <row r="13" spans="1:26" ht="14.25" customHeight="1" x14ac:dyDescent="0.2">
      <c r="B13" s="6"/>
      <c r="C13" s="12" t="s">
        <v>9</v>
      </c>
      <c r="D13" s="23" t="s">
        <v>38</v>
      </c>
      <c r="E13" s="10"/>
      <c r="F13" s="11"/>
    </row>
    <row r="14" spans="1:26" ht="14.25" customHeight="1" x14ac:dyDescent="0.2">
      <c r="B14" s="6"/>
      <c r="C14" s="7"/>
      <c r="D14" s="10"/>
      <c r="E14" s="10"/>
      <c r="F14" s="11"/>
    </row>
    <row r="15" spans="1:26" ht="14.25" customHeight="1" x14ac:dyDescent="0.2">
      <c r="B15" s="6"/>
      <c r="C15" s="7" t="s">
        <v>14</v>
      </c>
      <c r="D15" s="10" t="s">
        <v>124</v>
      </c>
      <c r="E15" s="10"/>
      <c r="F15" s="11"/>
    </row>
    <row r="16" spans="1:26" ht="14.25" customHeight="1" x14ac:dyDescent="0.2">
      <c r="B16" s="6"/>
      <c r="C16" s="7"/>
      <c r="D16" s="10"/>
      <c r="E16" s="10"/>
      <c r="F16" s="11"/>
    </row>
    <row r="17" spans="2:6" ht="14.25" customHeight="1" x14ac:dyDescent="0.2">
      <c r="B17" s="6"/>
      <c r="C17" s="7" t="s">
        <v>16</v>
      </c>
      <c r="D17" s="13" t="s">
        <v>40</v>
      </c>
      <c r="E17" s="39" t="s">
        <v>19</v>
      </c>
      <c r="F17" s="11"/>
    </row>
    <row r="18" spans="2:6" ht="14.25" customHeight="1" x14ac:dyDescent="0.2">
      <c r="B18" s="6"/>
      <c r="C18" s="7"/>
      <c r="D18" s="10"/>
      <c r="E18" s="15"/>
      <c r="F18" s="11"/>
    </row>
    <row r="19" spans="2:6" ht="14.25" customHeight="1" x14ac:dyDescent="0.2">
      <c r="B19" s="16"/>
      <c r="C19" s="18"/>
      <c r="D19" s="20"/>
      <c r="E19" s="18"/>
      <c r="F19" s="19"/>
    </row>
    <row r="20" spans="2:6" ht="22.5" customHeight="1" x14ac:dyDescent="0.2"/>
    <row r="21" spans="2:6" ht="14.25" customHeight="1" x14ac:dyDescent="0.2">
      <c r="B21" s="3"/>
      <c r="C21" s="4"/>
      <c r="D21" s="4"/>
      <c r="E21" s="4"/>
      <c r="F21" s="5"/>
    </row>
    <row r="22" spans="2:6" ht="14.25" customHeight="1" x14ac:dyDescent="0.2">
      <c r="B22" s="6"/>
      <c r="C22" s="7" t="s">
        <v>5</v>
      </c>
      <c r="D22" s="23" t="s">
        <v>41</v>
      </c>
      <c r="E22" s="10"/>
      <c r="F22" s="11"/>
    </row>
    <row r="23" spans="2:6" ht="14.25" customHeight="1" x14ac:dyDescent="0.2">
      <c r="B23" s="6"/>
      <c r="C23" s="2"/>
      <c r="D23" s="29"/>
      <c r="E23" s="10"/>
      <c r="F23" s="11"/>
    </row>
    <row r="24" spans="2:6" ht="14.25" customHeight="1" x14ac:dyDescent="0.2">
      <c r="B24" s="6"/>
      <c r="C24" s="12" t="s">
        <v>9</v>
      </c>
      <c r="D24" s="23" t="s">
        <v>38</v>
      </c>
      <c r="E24" s="10"/>
      <c r="F24" s="11"/>
    </row>
    <row r="25" spans="2:6" ht="14.25" customHeight="1" x14ac:dyDescent="0.2">
      <c r="B25" s="6"/>
      <c r="C25" s="7"/>
      <c r="D25" s="10"/>
      <c r="E25" s="10"/>
      <c r="F25" s="11"/>
    </row>
    <row r="26" spans="2:6" ht="14.25" customHeight="1" x14ac:dyDescent="0.2">
      <c r="B26" s="6"/>
      <c r="C26" s="7" t="s">
        <v>14</v>
      </c>
      <c r="D26" s="10" t="s">
        <v>125</v>
      </c>
      <c r="E26" s="10"/>
      <c r="F26" s="11"/>
    </row>
    <row r="27" spans="2:6" ht="14.25" customHeight="1" x14ac:dyDescent="0.2">
      <c r="B27" s="6"/>
      <c r="C27" s="7"/>
      <c r="D27" s="10"/>
      <c r="E27" s="10"/>
      <c r="F27" s="11"/>
    </row>
    <row r="28" spans="2:6" ht="14.25" customHeight="1" x14ac:dyDescent="0.2">
      <c r="B28" s="6"/>
      <c r="C28" s="7" t="s">
        <v>16</v>
      </c>
      <c r="D28" s="13" t="s">
        <v>42</v>
      </c>
      <c r="E28" s="39" t="s">
        <v>19</v>
      </c>
      <c r="F28" s="11"/>
    </row>
    <row r="29" spans="2:6" ht="14.25" customHeight="1" x14ac:dyDescent="0.2">
      <c r="B29" s="6"/>
      <c r="C29" s="7"/>
      <c r="D29" s="24"/>
      <c r="F29" s="11"/>
    </row>
    <row r="30" spans="2:6" ht="14.25" customHeight="1" x14ac:dyDescent="0.2">
      <c r="B30" s="16"/>
      <c r="C30" s="18"/>
      <c r="D30" s="20"/>
      <c r="E30" s="18"/>
      <c r="F30" s="19"/>
    </row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</sheetData>
  <mergeCells count="5">
    <mergeCell ref="C2:E2"/>
    <mergeCell ref="C3:E3"/>
    <mergeCell ref="C4:E4"/>
    <mergeCell ref="C6:E6"/>
    <mergeCell ref="C5:E5"/>
  </mergeCells>
  <hyperlinks>
    <hyperlink ref="E28" r:id="rId1"/>
    <hyperlink ref="E17" r:id="rId2"/>
  </hyperlinks>
  <pageMargins left="0.7" right="0.7" top="0.75" bottom="0.75" header="0" footer="0"/>
  <pageSetup orientation="landscape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0" zoomScaleNormal="80" workbookViewId="0">
      <selection activeCell="C6" sqref="C6:E6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625" customWidth="1"/>
    <col min="4" max="4" width="37.25" customWidth="1"/>
    <col min="5" max="5" width="10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2"/>
      <c r="B2" s="2"/>
      <c r="C2" s="45" t="s">
        <v>0</v>
      </c>
      <c r="D2" s="46"/>
      <c r="E2" s="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21.75" customHeight="1" x14ac:dyDescent="0.2">
      <c r="A3" s="2"/>
      <c r="B3" s="2"/>
      <c r="C3" s="45" t="s">
        <v>1</v>
      </c>
      <c r="D3" s="46"/>
      <c r="E3" s="4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1.75" customHeight="1" x14ac:dyDescent="0.2">
      <c r="A4" s="2"/>
      <c r="B4" s="2"/>
      <c r="C4" s="45" t="s">
        <v>2</v>
      </c>
      <c r="D4" s="46"/>
      <c r="E4" s="4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1.75" customHeight="1" x14ac:dyDescent="0.2">
      <c r="A5" s="2"/>
      <c r="B5" s="2"/>
      <c r="C5" s="45" t="s">
        <v>107</v>
      </c>
      <c r="D5" s="46"/>
      <c r="E5" s="4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1.75" customHeight="1" x14ac:dyDescent="0.2">
      <c r="A6" s="2"/>
      <c r="B6" s="2"/>
      <c r="C6" s="45" t="s">
        <v>137</v>
      </c>
      <c r="D6" s="46"/>
      <c r="E6" s="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6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6.5" customHeight="1" x14ac:dyDescent="0.2">
      <c r="A8" s="2"/>
      <c r="B8" s="3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</row>
    <row r="9" spans="1:26" ht="33.75" customHeight="1" x14ac:dyDescent="0.2">
      <c r="A9" s="2"/>
      <c r="B9" s="6"/>
      <c r="C9" s="12" t="s">
        <v>5</v>
      </c>
      <c r="D9" s="9" t="s">
        <v>136</v>
      </c>
      <c r="E9" s="2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ht="12" customHeight="1" x14ac:dyDescent="0.2">
      <c r="A10" s="2"/>
      <c r="B10" s="6"/>
      <c r="C10" s="2"/>
      <c r="D10" s="2"/>
      <c r="E10" s="2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ht="32.25" customHeight="1" x14ac:dyDescent="0.2">
      <c r="A11" s="2"/>
      <c r="B11" s="6"/>
      <c r="C11" s="12" t="s">
        <v>9</v>
      </c>
      <c r="D11" s="10" t="s">
        <v>97</v>
      </c>
      <c r="E11" s="2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ht="16.5" customHeight="1" x14ac:dyDescent="0.2">
      <c r="A12" s="2"/>
      <c r="B12" s="6"/>
      <c r="C12" s="2"/>
      <c r="D12" s="34"/>
      <c r="E12" s="2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ht="16.5" customHeight="1" x14ac:dyDescent="0.2">
      <c r="A13" s="2"/>
      <c r="B13" s="6"/>
      <c r="C13" s="2" t="s">
        <v>98</v>
      </c>
      <c r="D13" s="34" t="s">
        <v>99</v>
      </c>
      <c r="E13" s="2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ht="16.5" customHeight="1" x14ac:dyDescent="0.2">
      <c r="A14" s="2"/>
      <c r="B14" s="6"/>
      <c r="C14" s="2"/>
      <c r="D14" s="34"/>
      <c r="E14" s="2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"/>
      <c r="Z14" s="1"/>
    </row>
    <row r="15" spans="1:26" ht="16.5" customHeight="1" x14ac:dyDescent="0.2">
      <c r="A15" s="2"/>
      <c r="B15" s="6"/>
      <c r="C15" s="7" t="s">
        <v>16</v>
      </c>
      <c r="D15" s="2" t="s">
        <v>100</v>
      </c>
      <c r="E15" s="15" t="s">
        <v>18</v>
      </c>
      <c r="F15" s="1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"/>
      <c r="Z15" s="1"/>
    </row>
    <row r="16" spans="1:26" ht="16.5" customHeight="1" x14ac:dyDescent="0.2">
      <c r="A16" s="2"/>
      <c r="B16" s="16"/>
      <c r="C16" s="18"/>
      <c r="D16" s="18"/>
      <c r="E16" s="18"/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"/>
      <c r="Z16" s="1"/>
    </row>
    <row r="17" spans="1:24" ht="16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28" spans="1:24" ht="16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6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6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6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6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6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6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6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6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6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6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6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6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6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6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6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6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6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6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6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6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6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6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6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6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6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6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6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6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6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6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6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6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6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6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6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6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6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6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6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6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6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6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6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6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6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6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6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6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6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6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6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6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6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6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6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6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6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6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6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6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6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6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6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6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6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6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6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6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6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6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6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6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6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6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6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6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6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6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6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6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6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6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6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6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6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6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6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6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6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6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6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6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6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6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6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6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6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6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6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6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6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6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6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6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6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6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6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6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6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6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6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6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6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6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6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6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6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6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6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6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6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6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6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6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6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6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6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6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6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6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6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6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6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6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6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6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6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6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6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6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6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6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6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6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6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6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6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6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6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6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6.5" customHeight="1" x14ac:dyDescent="0.2"/>
    <row r="183" spans="1:24" ht="16.5" customHeight="1" x14ac:dyDescent="0.2"/>
    <row r="184" spans="1:24" ht="16.5" customHeight="1" x14ac:dyDescent="0.2"/>
    <row r="185" spans="1:24" ht="16.5" customHeight="1" x14ac:dyDescent="0.2"/>
    <row r="186" spans="1:24" ht="16.5" customHeight="1" x14ac:dyDescent="0.2"/>
    <row r="187" spans="1:24" ht="16.5" customHeight="1" x14ac:dyDescent="0.2"/>
    <row r="188" spans="1:24" ht="16.5" customHeight="1" x14ac:dyDescent="0.2"/>
    <row r="189" spans="1:24" ht="16.5" customHeight="1" x14ac:dyDescent="0.2"/>
    <row r="190" spans="1:24" ht="16.5" customHeight="1" x14ac:dyDescent="0.2"/>
    <row r="191" spans="1:24" ht="16.5" customHeight="1" x14ac:dyDescent="0.2"/>
    <row r="192" spans="1:24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  <row r="593" ht="16.5" customHeight="1" x14ac:dyDescent="0.2"/>
    <row r="594" ht="16.5" customHeight="1" x14ac:dyDescent="0.2"/>
    <row r="595" ht="16.5" customHeight="1" x14ac:dyDescent="0.2"/>
    <row r="596" ht="16.5" customHeight="1" x14ac:dyDescent="0.2"/>
    <row r="597" ht="16.5" customHeight="1" x14ac:dyDescent="0.2"/>
    <row r="598" ht="16.5" customHeight="1" x14ac:dyDescent="0.2"/>
    <row r="599" ht="16.5" customHeight="1" x14ac:dyDescent="0.2"/>
    <row r="600" ht="16.5" customHeight="1" x14ac:dyDescent="0.2"/>
    <row r="601" ht="16.5" customHeight="1" x14ac:dyDescent="0.2"/>
    <row r="602" ht="16.5" customHeight="1" x14ac:dyDescent="0.2"/>
    <row r="603" ht="16.5" customHeight="1" x14ac:dyDescent="0.2"/>
    <row r="604" ht="16.5" customHeight="1" x14ac:dyDescent="0.2"/>
    <row r="605" ht="16.5" customHeight="1" x14ac:dyDescent="0.2"/>
    <row r="606" ht="16.5" customHeight="1" x14ac:dyDescent="0.2"/>
    <row r="607" ht="16.5" customHeight="1" x14ac:dyDescent="0.2"/>
    <row r="608" ht="16.5" customHeight="1" x14ac:dyDescent="0.2"/>
    <row r="609" ht="16.5" customHeight="1" x14ac:dyDescent="0.2"/>
    <row r="610" ht="16.5" customHeight="1" x14ac:dyDescent="0.2"/>
    <row r="611" ht="16.5" customHeight="1" x14ac:dyDescent="0.2"/>
    <row r="612" ht="16.5" customHeight="1" x14ac:dyDescent="0.2"/>
    <row r="613" ht="16.5" customHeight="1" x14ac:dyDescent="0.2"/>
    <row r="614" ht="16.5" customHeight="1" x14ac:dyDescent="0.2"/>
    <row r="615" ht="16.5" customHeight="1" x14ac:dyDescent="0.2"/>
    <row r="616" ht="16.5" customHeight="1" x14ac:dyDescent="0.2"/>
    <row r="617" ht="16.5" customHeight="1" x14ac:dyDescent="0.2"/>
    <row r="618" ht="16.5" customHeight="1" x14ac:dyDescent="0.2"/>
    <row r="619" ht="16.5" customHeight="1" x14ac:dyDescent="0.2"/>
    <row r="620" ht="16.5" customHeight="1" x14ac:dyDescent="0.2"/>
    <row r="621" ht="16.5" customHeight="1" x14ac:dyDescent="0.2"/>
    <row r="622" ht="16.5" customHeight="1" x14ac:dyDescent="0.2"/>
    <row r="623" ht="16.5" customHeight="1" x14ac:dyDescent="0.2"/>
    <row r="624" ht="16.5" customHeight="1" x14ac:dyDescent="0.2"/>
    <row r="625" ht="16.5" customHeight="1" x14ac:dyDescent="0.2"/>
    <row r="626" ht="16.5" customHeight="1" x14ac:dyDescent="0.2"/>
    <row r="627" ht="16.5" customHeight="1" x14ac:dyDescent="0.2"/>
    <row r="628" ht="16.5" customHeight="1" x14ac:dyDescent="0.2"/>
    <row r="629" ht="16.5" customHeight="1" x14ac:dyDescent="0.2"/>
    <row r="630" ht="16.5" customHeight="1" x14ac:dyDescent="0.2"/>
    <row r="631" ht="16.5" customHeight="1" x14ac:dyDescent="0.2"/>
    <row r="632" ht="16.5" customHeight="1" x14ac:dyDescent="0.2"/>
    <row r="633" ht="16.5" customHeight="1" x14ac:dyDescent="0.2"/>
    <row r="634" ht="16.5" customHeight="1" x14ac:dyDescent="0.2"/>
    <row r="635" ht="16.5" customHeight="1" x14ac:dyDescent="0.2"/>
    <row r="636" ht="16.5" customHeight="1" x14ac:dyDescent="0.2"/>
    <row r="637" ht="16.5" customHeight="1" x14ac:dyDescent="0.2"/>
    <row r="638" ht="16.5" customHeight="1" x14ac:dyDescent="0.2"/>
    <row r="639" ht="16.5" customHeight="1" x14ac:dyDescent="0.2"/>
    <row r="640" ht="16.5" customHeight="1" x14ac:dyDescent="0.2"/>
    <row r="641" ht="16.5" customHeight="1" x14ac:dyDescent="0.2"/>
    <row r="642" ht="16.5" customHeight="1" x14ac:dyDescent="0.2"/>
    <row r="643" ht="16.5" customHeight="1" x14ac:dyDescent="0.2"/>
    <row r="644" ht="16.5" customHeight="1" x14ac:dyDescent="0.2"/>
    <row r="645" ht="16.5" customHeight="1" x14ac:dyDescent="0.2"/>
    <row r="646" ht="16.5" customHeight="1" x14ac:dyDescent="0.2"/>
    <row r="647" ht="16.5" customHeight="1" x14ac:dyDescent="0.2"/>
    <row r="648" ht="16.5" customHeight="1" x14ac:dyDescent="0.2"/>
    <row r="649" ht="16.5" customHeight="1" x14ac:dyDescent="0.2"/>
    <row r="650" ht="16.5" customHeight="1" x14ac:dyDescent="0.2"/>
    <row r="651" ht="16.5" customHeight="1" x14ac:dyDescent="0.2"/>
    <row r="652" ht="16.5" customHeight="1" x14ac:dyDescent="0.2"/>
    <row r="653" ht="16.5" customHeight="1" x14ac:dyDescent="0.2"/>
    <row r="654" ht="16.5" customHeight="1" x14ac:dyDescent="0.2"/>
    <row r="655" ht="16.5" customHeight="1" x14ac:dyDescent="0.2"/>
    <row r="656" ht="16.5" customHeight="1" x14ac:dyDescent="0.2"/>
    <row r="657" ht="16.5" customHeight="1" x14ac:dyDescent="0.2"/>
    <row r="658" ht="16.5" customHeight="1" x14ac:dyDescent="0.2"/>
    <row r="659" ht="16.5" customHeight="1" x14ac:dyDescent="0.2"/>
    <row r="660" ht="16.5" customHeight="1" x14ac:dyDescent="0.2"/>
    <row r="661" ht="16.5" customHeight="1" x14ac:dyDescent="0.2"/>
    <row r="662" ht="16.5" customHeight="1" x14ac:dyDescent="0.2"/>
    <row r="663" ht="16.5" customHeight="1" x14ac:dyDescent="0.2"/>
    <row r="664" ht="16.5" customHeight="1" x14ac:dyDescent="0.2"/>
    <row r="665" ht="16.5" customHeight="1" x14ac:dyDescent="0.2"/>
    <row r="666" ht="16.5" customHeight="1" x14ac:dyDescent="0.2"/>
    <row r="667" ht="16.5" customHeight="1" x14ac:dyDescent="0.2"/>
    <row r="668" ht="16.5" customHeight="1" x14ac:dyDescent="0.2"/>
    <row r="669" ht="16.5" customHeight="1" x14ac:dyDescent="0.2"/>
    <row r="670" ht="16.5" customHeight="1" x14ac:dyDescent="0.2"/>
    <row r="671" ht="16.5" customHeight="1" x14ac:dyDescent="0.2"/>
    <row r="672" ht="16.5" customHeight="1" x14ac:dyDescent="0.2"/>
    <row r="673" ht="16.5" customHeight="1" x14ac:dyDescent="0.2"/>
    <row r="674" ht="16.5" customHeight="1" x14ac:dyDescent="0.2"/>
    <row r="675" ht="16.5" customHeight="1" x14ac:dyDescent="0.2"/>
    <row r="676" ht="16.5" customHeight="1" x14ac:dyDescent="0.2"/>
    <row r="677" ht="16.5" customHeight="1" x14ac:dyDescent="0.2"/>
    <row r="678" ht="16.5" customHeight="1" x14ac:dyDescent="0.2"/>
    <row r="679" ht="16.5" customHeight="1" x14ac:dyDescent="0.2"/>
    <row r="680" ht="16.5" customHeight="1" x14ac:dyDescent="0.2"/>
    <row r="681" ht="16.5" customHeight="1" x14ac:dyDescent="0.2"/>
    <row r="682" ht="16.5" customHeight="1" x14ac:dyDescent="0.2"/>
    <row r="683" ht="16.5" customHeight="1" x14ac:dyDescent="0.2"/>
    <row r="684" ht="16.5" customHeight="1" x14ac:dyDescent="0.2"/>
    <row r="685" ht="16.5" customHeight="1" x14ac:dyDescent="0.2"/>
    <row r="686" ht="16.5" customHeight="1" x14ac:dyDescent="0.2"/>
    <row r="687" ht="16.5" customHeight="1" x14ac:dyDescent="0.2"/>
    <row r="688" ht="16.5" customHeight="1" x14ac:dyDescent="0.2"/>
    <row r="689" ht="16.5" customHeight="1" x14ac:dyDescent="0.2"/>
    <row r="690" ht="16.5" customHeight="1" x14ac:dyDescent="0.2"/>
    <row r="691" ht="16.5" customHeight="1" x14ac:dyDescent="0.2"/>
    <row r="692" ht="16.5" customHeight="1" x14ac:dyDescent="0.2"/>
    <row r="693" ht="16.5" customHeight="1" x14ac:dyDescent="0.2"/>
    <row r="694" ht="16.5" customHeight="1" x14ac:dyDescent="0.2"/>
    <row r="695" ht="16.5" customHeight="1" x14ac:dyDescent="0.2"/>
    <row r="696" ht="16.5" customHeight="1" x14ac:dyDescent="0.2"/>
    <row r="697" ht="16.5" customHeight="1" x14ac:dyDescent="0.2"/>
    <row r="698" ht="16.5" customHeight="1" x14ac:dyDescent="0.2"/>
    <row r="699" ht="16.5" customHeight="1" x14ac:dyDescent="0.2"/>
    <row r="700" ht="16.5" customHeight="1" x14ac:dyDescent="0.2"/>
    <row r="701" ht="16.5" customHeight="1" x14ac:dyDescent="0.2"/>
    <row r="702" ht="16.5" customHeight="1" x14ac:dyDescent="0.2"/>
    <row r="703" ht="16.5" customHeight="1" x14ac:dyDescent="0.2"/>
    <row r="704" ht="16.5" customHeight="1" x14ac:dyDescent="0.2"/>
    <row r="705" ht="16.5" customHeight="1" x14ac:dyDescent="0.2"/>
    <row r="706" ht="16.5" customHeight="1" x14ac:dyDescent="0.2"/>
    <row r="707" ht="16.5" customHeight="1" x14ac:dyDescent="0.2"/>
    <row r="708" ht="16.5" customHeight="1" x14ac:dyDescent="0.2"/>
    <row r="709" ht="16.5" customHeight="1" x14ac:dyDescent="0.2"/>
    <row r="710" ht="16.5" customHeight="1" x14ac:dyDescent="0.2"/>
    <row r="711" ht="16.5" customHeight="1" x14ac:dyDescent="0.2"/>
    <row r="712" ht="16.5" customHeight="1" x14ac:dyDescent="0.2"/>
    <row r="713" ht="16.5" customHeight="1" x14ac:dyDescent="0.2"/>
    <row r="714" ht="16.5" customHeight="1" x14ac:dyDescent="0.2"/>
    <row r="715" ht="16.5" customHeight="1" x14ac:dyDescent="0.2"/>
    <row r="716" ht="16.5" customHeight="1" x14ac:dyDescent="0.2"/>
    <row r="717" ht="16.5" customHeight="1" x14ac:dyDescent="0.2"/>
    <row r="718" ht="16.5" customHeight="1" x14ac:dyDescent="0.2"/>
    <row r="719" ht="16.5" customHeight="1" x14ac:dyDescent="0.2"/>
    <row r="720" ht="16.5" customHeight="1" x14ac:dyDescent="0.2"/>
    <row r="721" ht="16.5" customHeight="1" x14ac:dyDescent="0.2"/>
    <row r="722" ht="16.5" customHeight="1" x14ac:dyDescent="0.2"/>
    <row r="723" ht="16.5" customHeight="1" x14ac:dyDescent="0.2"/>
    <row r="724" ht="16.5" customHeight="1" x14ac:dyDescent="0.2"/>
    <row r="725" ht="16.5" customHeight="1" x14ac:dyDescent="0.2"/>
    <row r="726" ht="16.5" customHeight="1" x14ac:dyDescent="0.2"/>
    <row r="727" ht="16.5" customHeight="1" x14ac:dyDescent="0.2"/>
    <row r="728" ht="16.5" customHeight="1" x14ac:dyDescent="0.2"/>
    <row r="729" ht="16.5" customHeight="1" x14ac:dyDescent="0.2"/>
    <row r="730" ht="16.5" customHeight="1" x14ac:dyDescent="0.2"/>
    <row r="731" ht="16.5" customHeight="1" x14ac:dyDescent="0.2"/>
    <row r="732" ht="16.5" customHeight="1" x14ac:dyDescent="0.2"/>
    <row r="733" ht="16.5" customHeight="1" x14ac:dyDescent="0.2"/>
    <row r="734" ht="16.5" customHeight="1" x14ac:dyDescent="0.2"/>
    <row r="735" ht="16.5" customHeight="1" x14ac:dyDescent="0.2"/>
    <row r="736" ht="16.5" customHeight="1" x14ac:dyDescent="0.2"/>
    <row r="737" ht="16.5" customHeight="1" x14ac:dyDescent="0.2"/>
    <row r="738" ht="16.5" customHeight="1" x14ac:dyDescent="0.2"/>
    <row r="739" ht="16.5" customHeight="1" x14ac:dyDescent="0.2"/>
    <row r="740" ht="16.5" customHeight="1" x14ac:dyDescent="0.2"/>
    <row r="741" ht="16.5" customHeight="1" x14ac:dyDescent="0.2"/>
    <row r="742" ht="16.5" customHeight="1" x14ac:dyDescent="0.2"/>
    <row r="743" ht="16.5" customHeight="1" x14ac:dyDescent="0.2"/>
    <row r="744" ht="16.5" customHeight="1" x14ac:dyDescent="0.2"/>
    <row r="745" ht="16.5" customHeight="1" x14ac:dyDescent="0.2"/>
    <row r="746" ht="16.5" customHeight="1" x14ac:dyDescent="0.2"/>
    <row r="747" ht="16.5" customHeight="1" x14ac:dyDescent="0.2"/>
    <row r="748" ht="16.5" customHeight="1" x14ac:dyDescent="0.2"/>
    <row r="749" ht="16.5" customHeight="1" x14ac:dyDescent="0.2"/>
    <row r="750" ht="16.5" customHeight="1" x14ac:dyDescent="0.2"/>
    <row r="751" ht="16.5" customHeight="1" x14ac:dyDescent="0.2"/>
    <row r="752" ht="16.5" customHeight="1" x14ac:dyDescent="0.2"/>
    <row r="753" ht="16.5" customHeight="1" x14ac:dyDescent="0.2"/>
    <row r="754" ht="16.5" customHeight="1" x14ac:dyDescent="0.2"/>
    <row r="755" ht="16.5" customHeight="1" x14ac:dyDescent="0.2"/>
    <row r="756" ht="16.5" customHeight="1" x14ac:dyDescent="0.2"/>
    <row r="757" ht="16.5" customHeight="1" x14ac:dyDescent="0.2"/>
    <row r="758" ht="16.5" customHeight="1" x14ac:dyDescent="0.2"/>
    <row r="759" ht="16.5" customHeight="1" x14ac:dyDescent="0.2"/>
    <row r="760" ht="16.5" customHeight="1" x14ac:dyDescent="0.2"/>
    <row r="761" ht="16.5" customHeight="1" x14ac:dyDescent="0.2"/>
    <row r="762" ht="16.5" customHeight="1" x14ac:dyDescent="0.2"/>
    <row r="763" ht="16.5" customHeight="1" x14ac:dyDescent="0.2"/>
    <row r="764" ht="16.5" customHeight="1" x14ac:dyDescent="0.2"/>
    <row r="765" ht="16.5" customHeight="1" x14ac:dyDescent="0.2"/>
    <row r="766" ht="16.5" customHeight="1" x14ac:dyDescent="0.2"/>
    <row r="767" ht="16.5" customHeight="1" x14ac:dyDescent="0.2"/>
    <row r="768" ht="16.5" customHeight="1" x14ac:dyDescent="0.2"/>
    <row r="769" ht="16.5" customHeight="1" x14ac:dyDescent="0.2"/>
    <row r="770" ht="16.5" customHeight="1" x14ac:dyDescent="0.2"/>
    <row r="771" ht="16.5" customHeight="1" x14ac:dyDescent="0.2"/>
    <row r="772" ht="16.5" customHeight="1" x14ac:dyDescent="0.2"/>
    <row r="773" ht="16.5" customHeight="1" x14ac:dyDescent="0.2"/>
    <row r="774" ht="16.5" customHeight="1" x14ac:dyDescent="0.2"/>
    <row r="775" ht="16.5" customHeight="1" x14ac:dyDescent="0.2"/>
    <row r="776" ht="16.5" customHeight="1" x14ac:dyDescent="0.2"/>
    <row r="777" ht="16.5" customHeight="1" x14ac:dyDescent="0.2"/>
    <row r="778" ht="16.5" customHeight="1" x14ac:dyDescent="0.2"/>
    <row r="779" ht="16.5" customHeight="1" x14ac:dyDescent="0.2"/>
    <row r="780" ht="16.5" customHeight="1" x14ac:dyDescent="0.2"/>
    <row r="781" ht="16.5" customHeight="1" x14ac:dyDescent="0.2"/>
    <row r="782" ht="16.5" customHeight="1" x14ac:dyDescent="0.2"/>
    <row r="783" ht="16.5" customHeight="1" x14ac:dyDescent="0.2"/>
    <row r="784" ht="16.5" customHeight="1" x14ac:dyDescent="0.2"/>
    <row r="785" ht="16.5" customHeight="1" x14ac:dyDescent="0.2"/>
    <row r="786" ht="16.5" customHeight="1" x14ac:dyDescent="0.2"/>
    <row r="787" ht="16.5" customHeight="1" x14ac:dyDescent="0.2"/>
    <row r="788" ht="16.5" customHeight="1" x14ac:dyDescent="0.2"/>
    <row r="789" ht="16.5" customHeight="1" x14ac:dyDescent="0.2"/>
    <row r="790" ht="16.5" customHeight="1" x14ac:dyDescent="0.2"/>
    <row r="791" ht="16.5" customHeight="1" x14ac:dyDescent="0.2"/>
    <row r="792" ht="16.5" customHeight="1" x14ac:dyDescent="0.2"/>
    <row r="793" ht="16.5" customHeight="1" x14ac:dyDescent="0.2"/>
    <row r="794" ht="16.5" customHeight="1" x14ac:dyDescent="0.2"/>
    <row r="795" ht="16.5" customHeight="1" x14ac:dyDescent="0.2"/>
    <row r="796" ht="16.5" customHeight="1" x14ac:dyDescent="0.2"/>
    <row r="797" ht="16.5" customHeight="1" x14ac:dyDescent="0.2"/>
    <row r="798" ht="16.5" customHeight="1" x14ac:dyDescent="0.2"/>
    <row r="799" ht="16.5" customHeight="1" x14ac:dyDescent="0.2"/>
    <row r="800" ht="16.5" customHeight="1" x14ac:dyDescent="0.2"/>
    <row r="801" ht="16.5" customHeight="1" x14ac:dyDescent="0.2"/>
    <row r="802" ht="16.5" customHeight="1" x14ac:dyDescent="0.2"/>
    <row r="803" ht="16.5" customHeight="1" x14ac:dyDescent="0.2"/>
    <row r="804" ht="16.5" customHeight="1" x14ac:dyDescent="0.2"/>
    <row r="805" ht="16.5" customHeight="1" x14ac:dyDescent="0.2"/>
    <row r="806" ht="16.5" customHeight="1" x14ac:dyDescent="0.2"/>
    <row r="807" ht="16.5" customHeight="1" x14ac:dyDescent="0.2"/>
    <row r="808" ht="16.5" customHeight="1" x14ac:dyDescent="0.2"/>
    <row r="809" ht="16.5" customHeight="1" x14ac:dyDescent="0.2"/>
    <row r="810" ht="16.5" customHeight="1" x14ac:dyDescent="0.2"/>
    <row r="811" ht="16.5" customHeight="1" x14ac:dyDescent="0.2"/>
    <row r="812" ht="16.5" customHeight="1" x14ac:dyDescent="0.2"/>
    <row r="813" ht="16.5" customHeight="1" x14ac:dyDescent="0.2"/>
    <row r="814" ht="16.5" customHeight="1" x14ac:dyDescent="0.2"/>
    <row r="815" ht="16.5" customHeight="1" x14ac:dyDescent="0.2"/>
    <row r="816" ht="16.5" customHeight="1" x14ac:dyDescent="0.2"/>
    <row r="817" ht="16.5" customHeight="1" x14ac:dyDescent="0.2"/>
    <row r="818" ht="16.5" customHeight="1" x14ac:dyDescent="0.2"/>
    <row r="819" ht="16.5" customHeight="1" x14ac:dyDescent="0.2"/>
    <row r="820" ht="16.5" customHeight="1" x14ac:dyDescent="0.2"/>
    <row r="821" ht="16.5" customHeight="1" x14ac:dyDescent="0.2"/>
    <row r="822" ht="16.5" customHeight="1" x14ac:dyDescent="0.2"/>
    <row r="823" ht="16.5" customHeight="1" x14ac:dyDescent="0.2"/>
    <row r="824" ht="16.5" customHeight="1" x14ac:dyDescent="0.2"/>
    <row r="825" ht="16.5" customHeight="1" x14ac:dyDescent="0.2"/>
    <row r="826" ht="16.5" customHeight="1" x14ac:dyDescent="0.2"/>
    <row r="827" ht="16.5" customHeight="1" x14ac:dyDescent="0.2"/>
    <row r="828" ht="16.5" customHeight="1" x14ac:dyDescent="0.2"/>
    <row r="829" ht="16.5" customHeight="1" x14ac:dyDescent="0.2"/>
    <row r="830" ht="16.5" customHeight="1" x14ac:dyDescent="0.2"/>
    <row r="831" ht="16.5" customHeight="1" x14ac:dyDescent="0.2"/>
    <row r="832" ht="16.5" customHeight="1" x14ac:dyDescent="0.2"/>
    <row r="833" ht="16.5" customHeight="1" x14ac:dyDescent="0.2"/>
    <row r="834" ht="16.5" customHeight="1" x14ac:dyDescent="0.2"/>
    <row r="835" ht="16.5" customHeight="1" x14ac:dyDescent="0.2"/>
    <row r="836" ht="16.5" customHeight="1" x14ac:dyDescent="0.2"/>
    <row r="837" ht="16.5" customHeight="1" x14ac:dyDescent="0.2"/>
    <row r="838" ht="16.5" customHeight="1" x14ac:dyDescent="0.2"/>
    <row r="839" ht="16.5" customHeight="1" x14ac:dyDescent="0.2"/>
    <row r="840" ht="16.5" customHeight="1" x14ac:dyDescent="0.2"/>
    <row r="841" ht="16.5" customHeight="1" x14ac:dyDescent="0.2"/>
    <row r="842" ht="16.5" customHeight="1" x14ac:dyDescent="0.2"/>
    <row r="843" ht="16.5" customHeight="1" x14ac:dyDescent="0.2"/>
    <row r="844" ht="16.5" customHeight="1" x14ac:dyDescent="0.2"/>
    <row r="845" ht="16.5" customHeight="1" x14ac:dyDescent="0.2"/>
    <row r="846" ht="16.5" customHeight="1" x14ac:dyDescent="0.2"/>
    <row r="847" ht="16.5" customHeight="1" x14ac:dyDescent="0.2"/>
    <row r="848" ht="16.5" customHeight="1" x14ac:dyDescent="0.2"/>
    <row r="849" ht="16.5" customHeight="1" x14ac:dyDescent="0.2"/>
    <row r="850" ht="16.5" customHeight="1" x14ac:dyDescent="0.2"/>
    <row r="851" ht="16.5" customHeight="1" x14ac:dyDescent="0.2"/>
    <row r="852" ht="16.5" customHeight="1" x14ac:dyDescent="0.2"/>
    <row r="853" ht="16.5" customHeight="1" x14ac:dyDescent="0.2"/>
    <row r="854" ht="16.5" customHeight="1" x14ac:dyDescent="0.2"/>
    <row r="855" ht="16.5" customHeight="1" x14ac:dyDescent="0.2"/>
    <row r="856" ht="16.5" customHeight="1" x14ac:dyDescent="0.2"/>
    <row r="857" ht="16.5" customHeight="1" x14ac:dyDescent="0.2"/>
    <row r="858" ht="16.5" customHeight="1" x14ac:dyDescent="0.2"/>
    <row r="859" ht="16.5" customHeight="1" x14ac:dyDescent="0.2"/>
    <row r="860" ht="16.5" customHeight="1" x14ac:dyDescent="0.2"/>
    <row r="861" ht="16.5" customHeight="1" x14ac:dyDescent="0.2"/>
    <row r="862" ht="16.5" customHeight="1" x14ac:dyDescent="0.2"/>
    <row r="863" ht="16.5" customHeight="1" x14ac:dyDescent="0.2"/>
    <row r="864" ht="16.5" customHeight="1" x14ac:dyDescent="0.2"/>
    <row r="865" ht="16.5" customHeight="1" x14ac:dyDescent="0.2"/>
    <row r="866" ht="16.5" customHeight="1" x14ac:dyDescent="0.2"/>
    <row r="867" ht="16.5" customHeight="1" x14ac:dyDescent="0.2"/>
    <row r="868" ht="16.5" customHeight="1" x14ac:dyDescent="0.2"/>
    <row r="869" ht="16.5" customHeight="1" x14ac:dyDescent="0.2"/>
    <row r="870" ht="16.5" customHeight="1" x14ac:dyDescent="0.2"/>
    <row r="871" ht="16.5" customHeight="1" x14ac:dyDescent="0.2"/>
    <row r="872" ht="16.5" customHeight="1" x14ac:dyDescent="0.2"/>
    <row r="873" ht="16.5" customHeight="1" x14ac:dyDescent="0.2"/>
    <row r="874" ht="16.5" customHeight="1" x14ac:dyDescent="0.2"/>
    <row r="875" ht="16.5" customHeight="1" x14ac:dyDescent="0.2"/>
    <row r="876" ht="16.5" customHeight="1" x14ac:dyDescent="0.2"/>
    <row r="877" ht="16.5" customHeight="1" x14ac:dyDescent="0.2"/>
    <row r="878" ht="16.5" customHeight="1" x14ac:dyDescent="0.2"/>
    <row r="879" ht="16.5" customHeight="1" x14ac:dyDescent="0.2"/>
    <row r="880" ht="16.5" customHeight="1" x14ac:dyDescent="0.2"/>
    <row r="881" ht="16.5" customHeight="1" x14ac:dyDescent="0.2"/>
    <row r="882" ht="16.5" customHeight="1" x14ac:dyDescent="0.2"/>
    <row r="883" ht="16.5" customHeight="1" x14ac:dyDescent="0.2"/>
    <row r="884" ht="16.5" customHeight="1" x14ac:dyDescent="0.2"/>
    <row r="885" ht="16.5" customHeight="1" x14ac:dyDescent="0.2"/>
    <row r="886" ht="16.5" customHeight="1" x14ac:dyDescent="0.2"/>
    <row r="887" ht="16.5" customHeight="1" x14ac:dyDescent="0.2"/>
    <row r="888" ht="16.5" customHeight="1" x14ac:dyDescent="0.2"/>
    <row r="889" ht="16.5" customHeight="1" x14ac:dyDescent="0.2"/>
    <row r="890" ht="16.5" customHeight="1" x14ac:dyDescent="0.2"/>
    <row r="891" ht="16.5" customHeight="1" x14ac:dyDescent="0.2"/>
    <row r="892" ht="16.5" customHeight="1" x14ac:dyDescent="0.2"/>
    <row r="893" ht="16.5" customHeight="1" x14ac:dyDescent="0.2"/>
    <row r="894" ht="16.5" customHeight="1" x14ac:dyDescent="0.2"/>
    <row r="895" ht="16.5" customHeight="1" x14ac:dyDescent="0.2"/>
    <row r="896" ht="16.5" customHeight="1" x14ac:dyDescent="0.2"/>
    <row r="897" ht="16.5" customHeight="1" x14ac:dyDescent="0.2"/>
    <row r="898" ht="16.5" customHeight="1" x14ac:dyDescent="0.2"/>
    <row r="899" ht="16.5" customHeight="1" x14ac:dyDescent="0.2"/>
    <row r="900" ht="16.5" customHeight="1" x14ac:dyDescent="0.2"/>
    <row r="901" ht="16.5" customHeight="1" x14ac:dyDescent="0.2"/>
    <row r="902" ht="16.5" customHeight="1" x14ac:dyDescent="0.2"/>
    <row r="903" ht="16.5" customHeight="1" x14ac:dyDescent="0.2"/>
    <row r="904" ht="16.5" customHeight="1" x14ac:dyDescent="0.2"/>
    <row r="905" ht="16.5" customHeight="1" x14ac:dyDescent="0.2"/>
    <row r="906" ht="16.5" customHeight="1" x14ac:dyDescent="0.2"/>
    <row r="907" ht="16.5" customHeight="1" x14ac:dyDescent="0.2"/>
    <row r="908" ht="16.5" customHeight="1" x14ac:dyDescent="0.2"/>
    <row r="909" ht="16.5" customHeight="1" x14ac:dyDescent="0.2"/>
    <row r="910" ht="16.5" customHeight="1" x14ac:dyDescent="0.2"/>
    <row r="911" ht="16.5" customHeight="1" x14ac:dyDescent="0.2"/>
    <row r="912" ht="16.5" customHeight="1" x14ac:dyDescent="0.2"/>
    <row r="913" ht="16.5" customHeight="1" x14ac:dyDescent="0.2"/>
    <row r="914" ht="16.5" customHeight="1" x14ac:dyDescent="0.2"/>
    <row r="915" ht="16.5" customHeight="1" x14ac:dyDescent="0.2"/>
    <row r="916" ht="16.5" customHeight="1" x14ac:dyDescent="0.2"/>
    <row r="917" ht="16.5" customHeight="1" x14ac:dyDescent="0.2"/>
    <row r="918" ht="16.5" customHeight="1" x14ac:dyDescent="0.2"/>
    <row r="919" ht="16.5" customHeight="1" x14ac:dyDescent="0.2"/>
    <row r="920" ht="16.5" customHeight="1" x14ac:dyDescent="0.2"/>
    <row r="921" ht="16.5" customHeight="1" x14ac:dyDescent="0.2"/>
    <row r="922" ht="16.5" customHeight="1" x14ac:dyDescent="0.2"/>
    <row r="923" ht="16.5" customHeight="1" x14ac:dyDescent="0.2"/>
    <row r="924" ht="16.5" customHeight="1" x14ac:dyDescent="0.2"/>
    <row r="925" ht="16.5" customHeight="1" x14ac:dyDescent="0.2"/>
    <row r="926" ht="16.5" customHeight="1" x14ac:dyDescent="0.2"/>
    <row r="927" ht="16.5" customHeight="1" x14ac:dyDescent="0.2"/>
    <row r="928" ht="16.5" customHeight="1" x14ac:dyDescent="0.2"/>
    <row r="929" ht="16.5" customHeight="1" x14ac:dyDescent="0.2"/>
    <row r="930" ht="16.5" customHeight="1" x14ac:dyDescent="0.2"/>
    <row r="931" ht="16.5" customHeight="1" x14ac:dyDescent="0.2"/>
    <row r="932" ht="16.5" customHeight="1" x14ac:dyDescent="0.2"/>
    <row r="933" ht="16.5" customHeight="1" x14ac:dyDescent="0.2"/>
    <row r="934" ht="16.5" customHeight="1" x14ac:dyDescent="0.2"/>
    <row r="935" ht="16.5" customHeight="1" x14ac:dyDescent="0.2"/>
    <row r="936" ht="16.5" customHeight="1" x14ac:dyDescent="0.2"/>
    <row r="937" ht="16.5" customHeight="1" x14ac:dyDescent="0.2"/>
    <row r="938" ht="16.5" customHeight="1" x14ac:dyDescent="0.2"/>
    <row r="939" ht="16.5" customHeight="1" x14ac:dyDescent="0.2"/>
    <row r="940" ht="16.5" customHeight="1" x14ac:dyDescent="0.2"/>
    <row r="941" ht="16.5" customHeight="1" x14ac:dyDescent="0.2"/>
    <row r="942" ht="16.5" customHeight="1" x14ac:dyDescent="0.2"/>
    <row r="943" ht="16.5" customHeight="1" x14ac:dyDescent="0.2"/>
    <row r="944" ht="16.5" customHeight="1" x14ac:dyDescent="0.2"/>
    <row r="945" ht="16.5" customHeight="1" x14ac:dyDescent="0.2"/>
    <row r="946" ht="16.5" customHeight="1" x14ac:dyDescent="0.2"/>
    <row r="947" ht="16.5" customHeight="1" x14ac:dyDescent="0.2"/>
    <row r="948" ht="16.5" customHeight="1" x14ac:dyDescent="0.2"/>
    <row r="949" ht="16.5" customHeight="1" x14ac:dyDescent="0.2"/>
    <row r="950" ht="16.5" customHeight="1" x14ac:dyDescent="0.2"/>
    <row r="951" ht="16.5" customHeight="1" x14ac:dyDescent="0.2"/>
    <row r="952" ht="16.5" customHeight="1" x14ac:dyDescent="0.2"/>
    <row r="953" ht="16.5" customHeight="1" x14ac:dyDescent="0.2"/>
    <row r="954" ht="16.5" customHeight="1" x14ac:dyDescent="0.2"/>
    <row r="955" ht="16.5" customHeight="1" x14ac:dyDescent="0.2"/>
    <row r="956" ht="16.5" customHeight="1" x14ac:dyDescent="0.2"/>
    <row r="957" ht="16.5" customHeight="1" x14ac:dyDescent="0.2"/>
    <row r="958" ht="16.5" customHeight="1" x14ac:dyDescent="0.2"/>
    <row r="959" ht="16.5" customHeight="1" x14ac:dyDescent="0.2"/>
    <row r="960" ht="16.5" customHeight="1" x14ac:dyDescent="0.2"/>
    <row r="961" ht="16.5" customHeight="1" x14ac:dyDescent="0.2"/>
    <row r="962" ht="16.5" customHeight="1" x14ac:dyDescent="0.2"/>
    <row r="963" ht="16.5" customHeight="1" x14ac:dyDescent="0.2"/>
    <row r="964" ht="16.5" customHeight="1" x14ac:dyDescent="0.2"/>
    <row r="965" ht="16.5" customHeight="1" x14ac:dyDescent="0.2"/>
    <row r="966" ht="16.5" customHeight="1" x14ac:dyDescent="0.2"/>
    <row r="967" ht="16.5" customHeight="1" x14ac:dyDescent="0.2"/>
    <row r="968" ht="16.5" customHeight="1" x14ac:dyDescent="0.2"/>
    <row r="969" ht="16.5" customHeight="1" x14ac:dyDescent="0.2"/>
    <row r="970" ht="16.5" customHeight="1" x14ac:dyDescent="0.2"/>
    <row r="971" ht="16.5" customHeight="1" x14ac:dyDescent="0.2"/>
    <row r="972" ht="16.5" customHeight="1" x14ac:dyDescent="0.2"/>
    <row r="973" ht="16.5" customHeight="1" x14ac:dyDescent="0.2"/>
    <row r="974" ht="16.5" customHeight="1" x14ac:dyDescent="0.2"/>
    <row r="975" ht="16.5" customHeight="1" x14ac:dyDescent="0.2"/>
    <row r="976" ht="16.5" customHeight="1" x14ac:dyDescent="0.2"/>
    <row r="977" ht="16.5" customHeight="1" x14ac:dyDescent="0.2"/>
    <row r="978" ht="16.5" customHeight="1" x14ac:dyDescent="0.2"/>
    <row r="979" ht="16.5" customHeight="1" x14ac:dyDescent="0.2"/>
    <row r="980" ht="16.5" customHeight="1" x14ac:dyDescent="0.2"/>
    <row r="981" ht="16.5" customHeight="1" x14ac:dyDescent="0.2"/>
    <row r="982" ht="16.5" customHeight="1" x14ac:dyDescent="0.2"/>
    <row r="983" ht="16.5" customHeight="1" x14ac:dyDescent="0.2"/>
    <row r="984" ht="16.5" customHeight="1" x14ac:dyDescent="0.2"/>
    <row r="985" ht="16.5" customHeight="1" x14ac:dyDescent="0.2"/>
    <row r="986" ht="16.5" customHeight="1" x14ac:dyDescent="0.2"/>
    <row r="987" ht="16.5" customHeight="1" x14ac:dyDescent="0.2"/>
    <row r="988" ht="16.5" customHeight="1" x14ac:dyDescent="0.2"/>
    <row r="989" ht="16.5" customHeight="1" x14ac:dyDescent="0.2"/>
    <row r="990" ht="16.5" customHeight="1" x14ac:dyDescent="0.2"/>
    <row r="991" ht="16.5" customHeight="1" x14ac:dyDescent="0.2"/>
    <row r="992" ht="16.5" customHeight="1" x14ac:dyDescent="0.2"/>
    <row r="993" ht="16.5" customHeight="1" x14ac:dyDescent="0.2"/>
    <row r="994" ht="16.5" customHeight="1" x14ac:dyDescent="0.2"/>
    <row r="995" ht="16.5" customHeight="1" x14ac:dyDescent="0.2"/>
    <row r="996" ht="16.5" customHeight="1" x14ac:dyDescent="0.2"/>
    <row r="997" ht="16.5" customHeight="1" x14ac:dyDescent="0.2"/>
    <row r="998" ht="16.5" customHeight="1" x14ac:dyDescent="0.2"/>
    <row r="999" ht="16.5" customHeight="1" x14ac:dyDescent="0.2"/>
    <row r="1000" ht="16.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15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Fil</vt:lpstr>
      <vt:lpstr>Psi</vt:lpstr>
      <vt:lpstr>Rel-Teo</vt:lpstr>
      <vt:lpstr>Comun</vt:lpstr>
      <vt:lpstr>CCSS</vt:lpstr>
      <vt:lpstr>Act</vt:lpstr>
      <vt:lpstr>CiePol</vt:lpstr>
      <vt:lpstr>Der</vt:lpstr>
      <vt:lpstr>Edu</vt:lpstr>
      <vt:lpstr>Lit</vt:lpstr>
      <vt:lpstr>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Carlos Blancas Luque</cp:lastModifiedBy>
  <dcterms:modified xsi:type="dcterms:W3CDTF">2018-11-19T20:41:56Z</dcterms:modified>
</cp:coreProperties>
</file>